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sers\Ekaterina.Savchenko\Рабочий стол\9 месяцев 2024\"/>
    </mc:Choice>
  </mc:AlternateContent>
  <xr:revisionPtr revIDLastSave="0" documentId="13_ncr:1_{2B85BA13-CBDE-4D6A-BBB9-44CBAB67AEB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 кв" sheetId="1" r:id="rId1"/>
    <sheet name="2 кв" sheetId="2" r:id="rId2"/>
    <sheet name="3 кв" sheetId="4" r:id="rId3"/>
  </sheets>
  <definedNames>
    <definedName name="_Hlk109510007" localSheetId="0">'1 кв'!$A$23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10" i="1"/>
  <c r="K22" i="1"/>
  <c r="J22" i="1"/>
  <c r="I22" i="1"/>
  <c r="H22" i="1"/>
  <c r="K15" i="1"/>
  <c r="K14" i="1"/>
  <c r="K13" i="2"/>
  <c r="G23" i="2"/>
  <c r="K23" i="2"/>
  <c r="J23" i="2"/>
  <c r="I23" i="2"/>
  <c r="H23" i="2"/>
  <c r="K18" i="2"/>
  <c r="K20" i="4"/>
  <c r="J20" i="4"/>
  <c r="I20" i="4"/>
  <c r="H20" i="4"/>
  <c r="I19" i="4"/>
  <c r="G19" i="4" s="1"/>
  <c r="G20" i="4" s="1"/>
  <c r="G18" i="4"/>
  <c r="G17" i="4"/>
  <c r="G15" i="4"/>
  <c r="K16" i="4"/>
  <c r="G22" i="1" l="1"/>
</calcChain>
</file>

<file path=xl/sharedStrings.xml><?xml version="1.0" encoding="utf-8"?>
<sst xmlns="http://schemas.openxmlformats.org/spreadsheetml/2006/main" count="223" uniqueCount="89">
  <si>
    <t>Приложения №7</t>
  </si>
  <si>
    <r>
      <t>Информация</t>
    </r>
    <r>
      <rPr>
        <sz val="14"/>
        <color theme="1"/>
        <rFont val="Times New Roman"/>
        <family val="1"/>
        <charset val="204"/>
      </rPr>
      <t xml:space="preserve"> </t>
    </r>
  </si>
  <si>
    <t>о расходах на командировки должностных лиц</t>
  </si>
  <si>
    <t>за I квартал 2024г.</t>
  </si>
  <si>
    <t>п/н</t>
  </si>
  <si>
    <t>Краткая цель служебной командировки</t>
  </si>
  <si>
    <t>Страна, в которую была совершена служебная командировка</t>
  </si>
  <si>
    <r>
      <t>Продолжительность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служебной командировки</t>
    </r>
  </si>
  <si>
    <t xml:space="preserve">Фамилия и имя сотрудника, который осуществлял служебную командировку  </t>
  </si>
  <si>
    <t>Источник финансирования</t>
  </si>
  <si>
    <t xml:space="preserve">Общая стоимость </t>
  </si>
  <si>
    <r>
      <t>Из этого, виды затрат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(тысячи в суме) </t>
    </r>
  </si>
  <si>
    <t>Суточные расходы</t>
  </si>
  <si>
    <t>Расходы на проживание (по аренде жилья)</t>
  </si>
  <si>
    <t>Транспортные расходы</t>
  </si>
  <si>
    <r>
      <t>(</t>
    </r>
    <r>
      <rPr>
        <b/>
        <sz val="11"/>
        <color theme="1"/>
        <rFont val="Times New Roman"/>
        <family val="1"/>
        <charset val="204"/>
      </rPr>
      <t>Квартал отчетного года, в котором были опубликованы данные</t>
    </r>
    <r>
      <rPr>
        <b/>
        <i/>
        <sz val="11"/>
        <color theme="1"/>
        <rFont val="Times New Roman"/>
        <family val="1"/>
        <charset val="204"/>
      </rPr>
      <t>)</t>
    </r>
  </si>
  <si>
    <t>участие в Международной конференции</t>
  </si>
  <si>
    <t xml:space="preserve">г. Дублин </t>
  </si>
  <si>
    <t>5 дней</t>
  </si>
  <si>
    <t>Нематов Г.И.</t>
  </si>
  <si>
    <t>АО “Uzbekistan airways”</t>
  </si>
  <si>
    <t>Умярова А.М.</t>
  </si>
  <si>
    <t>Мирсаидов Ш.Э.</t>
  </si>
  <si>
    <t>прием-передачи дел</t>
  </si>
  <si>
    <t>г. Франкфурт</t>
  </si>
  <si>
    <t>8 дней</t>
  </si>
  <si>
    <t>Варганова Е.А.</t>
  </si>
  <si>
    <t>АО “Uzbekistan airways</t>
  </si>
  <si>
    <t>Мирошниченко А.С.</t>
  </si>
  <si>
    <t>обмен опытом</t>
  </si>
  <si>
    <t>г. Москва</t>
  </si>
  <si>
    <t>Санаев А.В.</t>
  </si>
  <si>
    <t xml:space="preserve">Мельников А.В. </t>
  </si>
  <si>
    <t>изучение состояния а/безопасности а/порта</t>
  </si>
  <si>
    <t>г. Алматы</t>
  </si>
  <si>
    <t>Нишонов З.Т.</t>
  </si>
  <si>
    <t xml:space="preserve">обсуждение вопросов по Хадж </t>
  </si>
  <si>
    <t>г. Джидда</t>
  </si>
  <si>
    <t>Хусанов У.А.</t>
  </si>
  <si>
    <t>Салимов З.И.</t>
  </si>
  <si>
    <t>Итого за отчетный период:</t>
  </si>
  <si>
    <t xml:space="preserve">Итого за предыдущий период отчетного года: </t>
  </si>
  <si>
    <t>Примечание:</t>
  </si>
  <si>
    <r>
      <t>1. </t>
    </r>
    <r>
      <rPr>
        <sz val="12"/>
        <color theme="1"/>
        <rFont val="Calibri"/>
        <family val="2"/>
        <charset val="204"/>
        <scheme val="minor"/>
      </rPr>
      <t>Данная информация формируется на основе расходов, понесенных в связи с</t>
    </r>
    <r>
      <rPr>
        <sz val="11"/>
        <color theme="1"/>
        <rFont val="Calibri"/>
        <family val="2"/>
        <charset val="204"/>
        <scheme val="minor"/>
      </rPr>
      <t xml:space="preserve"> служебными командировками должностных лиц за пределы Республики Узбекистан </t>
    </r>
    <r>
      <rPr>
        <sz val="12"/>
        <color theme="1"/>
        <rFont val="Calibri"/>
        <family val="2"/>
        <charset val="204"/>
        <scheme val="minor"/>
      </rPr>
      <t>(При сложении 1, 2, 3 и 4 кварталов показатели граф 7-12 заносятся в порядке возрастания в течение финансового года в строке «Итого за предыдущий период отчетного года» таблицы) размещаются на официальном сайте и странице государственных органов и организаций на портале открытых данных (за исключением сведений, составляющих государственную тайну и предназначенных для служебного пользования);</t>
    </r>
  </si>
  <si>
    <r>
      <t>2. </t>
    </r>
    <r>
      <rPr>
        <sz val="11"/>
        <color theme="1"/>
        <rFont val="Calibri"/>
        <family val="2"/>
        <charset val="204"/>
        <scheme val="minor"/>
      </rPr>
      <t>Данные должны размещаться в отдельном порядке по каждой осуществленной командировке, в информационном ресурсе, создаваемом с конца каждого квартала по десятое число следующего месяца, а также в порядке возрастания в течение финансового года</t>
    </r>
    <r>
      <rPr>
        <sz val="12"/>
        <color theme="1"/>
        <rFont val="Calibri"/>
        <family val="2"/>
        <charset val="204"/>
        <scheme val="minor"/>
      </rPr>
      <t>;</t>
    </r>
  </si>
  <si>
    <r>
      <t>3. </t>
    </r>
    <r>
      <rPr>
        <sz val="11"/>
        <color theme="1"/>
        <rFont val="Calibri"/>
        <family val="2"/>
        <charset val="204"/>
        <scheme val="minor"/>
      </rPr>
      <t>Информация о расходах, связанных с деловой поездкой, включает расходы, понесенные всеми сотрудниками государственного органа или организации</t>
    </r>
    <r>
      <rPr>
        <sz val="12"/>
        <color theme="1"/>
        <rFont val="Calibri"/>
        <family val="2"/>
        <charset val="204"/>
        <scheme val="minor"/>
      </rPr>
      <t>.</t>
    </r>
  </si>
  <si>
    <r>
      <t>4. </t>
    </r>
    <r>
      <rPr>
        <sz val="11"/>
        <color theme="1"/>
        <rFont val="Calibri"/>
        <family val="2"/>
        <charset val="204"/>
        <scheme val="minor"/>
      </rPr>
      <t>В случае оплаты прочих расходов сотруднику, отправленному в командировку, выплаченная денежная сумма вносится в колонку 13 таблицы в разделе "Персонал" соответственно, а их краткое описание (совокупная сумма) приводится в аннотации</t>
    </r>
    <r>
      <rPr>
        <sz val="12"/>
        <color theme="1"/>
        <rFont val="Calibri"/>
        <family val="2"/>
        <charset val="204"/>
        <scheme val="minor"/>
      </rPr>
      <t>.</t>
    </r>
  </si>
  <si>
    <r>
      <t>5. </t>
    </r>
    <r>
      <rPr>
        <sz val="11"/>
        <color theme="1"/>
        <rFont val="Calibri"/>
        <family val="2"/>
        <charset val="204"/>
        <scheme val="minor"/>
      </rPr>
      <t>Согласно официальному курсу Центрального банка Республики Узбекистан на день выплаты денежных средств, в разделе данных "виды затрат" иностранная валюта вводится по фиксированному курсу по отношению к узбекскому национальному суму</t>
    </r>
    <r>
      <rPr>
        <sz val="12"/>
        <color theme="1"/>
        <rFont val="Calibri"/>
        <family val="2"/>
        <charset val="204"/>
        <scheme val="minor"/>
      </rPr>
      <t>.</t>
    </r>
  </si>
  <si>
    <t>за II квартал 2024г.</t>
  </si>
  <si>
    <t xml:space="preserve">ознакомление метод.подгот.персонала </t>
  </si>
  <si>
    <t>Аблаева Э.Ш.</t>
  </si>
  <si>
    <t xml:space="preserve">приемка 2-х ВС А320 </t>
  </si>
  <si>
    <t>г. Тайвань</t>
  </si>
  <si>
    <t xml:space="preserve">Ли Р.К. </t>
  </si>
  <si>
    <t xml:space="preserve">участие в работе межд симпозиуме </t>
  </si>
  <si>
    <t>г. Мюнхен</t>
  </si>
  <si>
    <t>Саттаров А.А.</t>
  </si>
  <si>
    <t>Ядгаров Ш.Ш.</t>
  </si>
  <si>
    <t>участие в работе выставки</t>
  </si>
  <si>
    <t xml:space="preserve">г. Сеул </t>
  </si>
  <si>
    <t>Агзамходжаев С.С.</t>
  </si>
  <si>
    <t xml:space="preserve">Участие на межд. выставке и на переговорах </t>
  </si>
  <si>
    <t xml:space="preserve">г. Гамбург </t>
  </si>
  <si>
    <t>Худайкулов Ш.Ш.</t>
  </si>
  <si>
    <t>участие в слот-конференции</t>
  </si>
  <si>
    <t>г. Богота (Колумбия)</t>
  </si>
  <si>
    <t>г.Нью-Йорк</t>
  </si>
  <si>
    <t>г.Гамбург</t>
  </si>
  <si>
    <t>г.Астана</t>
  </si>
  <si>
    <t>за III квартал 2024г.</t>
  </si>
  <si>
    <t>Участие на межд.форуме</t>
  </si>
  <si>
    <t>г. Урумчи</t>
  </si>
  <si>
    <t>Участие в меропр. по подготовке плана диссертации</t>
  </si>
  <si>
    <t>г. Санкт-Петербург</t>
  </si>
  <si>
    <t>участие на межд. авиашоу</t>
  </si>
  <si>
    <t>г. Фарнборо (В.Британия)</t>
  </si>
  <si>
    <t>проведение аудита поставщ.услуг</t>
  </si>
  <si>
    <t>г. Лондон</t>
  </si>
  <si>
    <t>организация и обслуж. спец.рейса</t>
  </si>
  <si>
    <t>г. Астана</t>
  </si>
  <si>
    <t xml:space="preserve">г. Ханой </t>
  </si>
  <si>
    <t>Участие на межд. тур. выставке</t>
  </si>
  <si>
    <t>г. Париж</t>
  </si>
  <si>
    <t>Участие в мужд.выставке</t>
  </si>
  <si>
    <t>г. Стамбул</t>
  </si>
  <si>
    <t>Хайруллаев Ж.З.</t>
  </si>
  <si>
    <t>участие на межд. Конференции</t>
  </si>
  <si>
    <t xml:space="preserve">приемка 2-х ВС Б767 </t>
  </si>
  <si>
    <t xml:space="preserve">Прочие расходы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</si>
</sst>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right" vertical="center" indent="15"/>
    </xf>
    <xf numFmtId="0" fontId="2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49" fontId="1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textRotation="90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abSelected="1" topLeftCell="A2" workbookViewId="0">
      <pane ySplit="6" topLeftCell="A16" activePane="bottomLeft" state="frozen"/>
      <selection activeCell="A2" sqref="A2"/>
      <selection pane="bottomLeft" activeCell="Q21" sqref="Q21"/>
    </sheetView>
  </sheetViews>
  <sheetFormatPr defaultRowHeight="15" x14ac:dyDescent="0.25"/>
  <cols>
    <col min="1" max="1" width="4.85546875" customWidth="1"/>
    <col min="2" max="2" width="22.28515625" customWidth="1"/>
    <col min="3" max="3" width="19.7109375" customWidth="1"/>
    <col min="4" max="4" width="16.42578125" customWidth="1"/>
    <col min="5" max="5" width="15.85546875" customWidth="1"/>
    <col min="6" max="6" width="13" customWidth="1"/>
    <col min="7" max="7" width="16.42578125" customWidth="1"/>
    <col min="8" max="8" width="14.28515625" customWidth="1"/>
    <col min="9" max="10" width="16.7109375" customWidth="1"/>
    <col min="11" max="11" width="14.85546875" customWidth="1"/>
    <col min="12" max="12" width="10.140625" style="28" bestFit="1" customWidth="1"/>
    <col min="13" max="13" width="9.42578125" style="28" bestFit="1" customWidth="1"/>
    <col min="14" max="15" width="10.140625" style="28" bestFit="1" customWidth="1"/>
    <col min="16" max="18" width="9.42578125" style="28" bestFit="1" customWidth="1"/>
    <col min="21" max="21" width="13.5703125" bestFit="1" customWidth="1"/>
    <col min="22" max="22" width="12.42578125" bestFit="1" customWidth="1"/>
    <col min="23" max="24" width="13.5703125" bestFit="1" customWidth="1"/>
    <col min="25" max="25" width="11.42578125" bestFit="1" customWidth="1"/>
    <col min="26" max="26" width="10" bestFit="1" customWidth="1"/>
    <col min="27" max="27" width="12.42578125" bestFit="1" customWidth="1"/>
  </cols>
  <sheetData>
    <row r="1" spans="1:27" ht="18.75" x14ac:dyDescent="0.25">
      <c r="A1" s="1" t="s">
        <v>0</v>
      </c>
    </row>
    <row r="2" spans="1:27" ht="18.75" x14ac:dyDescent="0.25">
      <c r="A2" s="2"/>
    </row>
    <row r="3" spans="1:27" ht="18.75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27" ht="18.75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27" ht="19.5" thickBot="1" x14ac:dyDescent="0.3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27" ht="80.25" customHeight="1" thickBot="1" x14ac:dyDescent="0.3">
      <c r="A6" s="30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2" t="s">
        <v>9</v>
      </c>
      <c r="G6" s="32" t="s">
        <v>10</v>
      </c>
      <c r="H6" s="41" t="s">
        <v>11</v>
      </c>
      <c r="I6" s="42"/>
      <c r="J6" s="42"/>
      <c r="K6" s="43"/>
    </row>
    <row r="7" spans="1:27" ht="45.75" thickBot="1" x14ac:dyDescent="0.3">
      <c r="A7" s="31"/>
      <c r="B7" s="31"/>
      <c r="C7" s="31"/>
      <c r="D7" s="31"/>
      <c r="E7" s="31"/>
      <c r="F7" s="33"/>
      <c r="G7" s="33"/>
      <c r="H7" s="3" t="s">
        <v>12</v>
      </c>
      <c r="I7" s="3" t="s">
        <v>13</v>
      </c>
      <c r="J7" s="3" t="s">
        <v>14</v>
      </c>
      <c r="K7" s="3" t="s">
        <v>88</v>
      </c>
    </row>
    <row r="8" spans="1:27" ht="15.75" thickBot="1" x14ac:dyDescent="0.3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13</v>
      </c>
    </row>
    <row r="9" spans="1:27" ht="15.75" thickBot="1" x14ac:dyDescent="0.3">
      <c r="A9" s="44" t="s">
        <v>15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27" ht="39.950000000000003" customHeight="1" thickBot="1" x14ac:dyDescent="0.3">
      <c r="A10" s="16">
        <v>1</v>
      </c>
      <c r="B10" s="12" t="s">
        <v>16</v>
      </c>
      <c r="C10" s="12" t="s">
        <v>17</v>
      </c>
      <c r="D10" s="13" t="s">
        <v>18</v>
      </c>
      <c r="E10" s="12" t="s">
        <v>19</v>
      </c>
      <c r="F10" s="13" t="s">
        <v>20</v>
      </c>
      <c r="G10" s="14">
        <f>H10+I10+J10+K10</f>
        <v>14901.041499999999</v>
      </c>
      <c r="H10" s="15">
        <v>3159.81</v>
      </c>
      <c r="I10" s="15">
        <v>11071.4115</v>
      </c>
      <c r="J10" s="15">
        <v>669.82</v>
      </c>
      <c r="K10" s="15">
        <v>0</v>
      </c>
      <c r="S10" s="28"/>
      <c r="T10" s="28"/>
      <c r="U10" s="28">
        <v>14901041.5</v>
      </c>
      <c r="V10" s="28">
        <v>3159810</v>
      </c>
      <c r="W10" s="28">
        <v>11071411.5</v>
      </c>
      <c r="X10" s="28">
        <v>669820</v>
      </c>
      <c r="Y10" s="28"/>
      <c r="Z10" s="28"/>
      <c r="AA10" s="28"/>
    </row>
    <row r="11" spans="1:27" ht="39.950000000000003" customHeight="1" thickBot="1" x14ac:dyDescent="0.3">
      <c r="A11" s="16">
        <v>2</v>
      </c>
      <c r="B11" s="12" t="s">
        <v>16</v>
      </c>
      <c r="C11" s="12" t="s">
        <v>17</v>
      </c>
      <c r="D11" s="13" t="s">
        <v>18</v>
      </c>
      <c r="E11" s="12" t="s">
        <v>21</v>
      </c>
      <c r="F11" s="13" t="s">
        <v>20</v>
      </c>
      <c r="G11" s="14">
        <f t="shared" ref="G11:G21" si="0">H11+I11+J11+K11</f>
        <v>47050.175600000002</v>
      </c>
      <c r="H11" s="15">
        <v>3581.3751000000002</v>
      </c>
      <c r="I11" s="15">
        <v>13417.4895</v>
      </c>
      <c r="J11" s="15">
        <v>21332.391500000002</v>
      </c>
      <c r="K11" s="15">
        <v>8718.9195</v>
      </c>
      <c r="S11" s="28"/>
      <c r="T11" s="28"/>
      <c r="U11" s="28">
        <v>47050175.600000001</v>
      </c>
      <c r="V11" s="28">
        <v>3581375.1</v>
      </c>
      <c r="W11" s="28">
        <v>13417489.5</v>
      </c>
      <c r="X11" s="28">
        <v>21332391.5</v>
      </c>
      <c r="Y11" s="28"/>
      <c r="Z11" s="28"/>
      <c r="AA11" s="28">
        <v>8718919.5</v>
      </c>
    </row>
    <row r="12" spans="1:27" ht="39.950000000000003" customHeight="1" thickBot="1" x14ac:dyDescent="0.3">
      <c r="A12" s="16">
        <v>3</v>
      </c>
      <c r="B12" s="12" t="s">
        <v>16</v>
      </c>
      <c r="C12" s="12" t="s">
        <v>17</v>
      </c>
      <c r="D12" s="13" t="s">
        <v>18</v>
      </c>
      <c r="E12" s="12" t="s">
        <v>22</v>
      </c>
      <c r="F12" s="13" t="s">
        <v>20</v>
      </c>
      <c r="G12" s="14">
        <f t="shared" si="0"/>
        <v>38515.360809999998</v>
      </c>
      <c r="H12" s="15">
        <v>3581.3751000000002</v>
      </c>
      <c r="I12" s="15">
        <v>15506.227989999999</v>
      </c>
      <c r="J12" s="60">
        <v>11308.095220000001</v>
      </c>
      <c r="K12" s="15">
        <v>8119.6625000000004</v>
      </c>
      <c r="S12" s="28"/>
      <c r="T12" s="28"/>
      <c r="U12" s="28">
        <v>38515360.810000002</v>
      </c>
      <c r="V12" s="28">
        <v>3581375.1</v>
      </c>
      <c r="W12" s="28">
        <v>15506227.99</v>
      </c>
      <c r="X12" s="28">
        <v>11308095.220000001</v>
      </c>
      <c r="Y12" s="28"/>
      <c r="Z12" s="28"/>
      <c r="AA12" s="28">
        <v>8119662.5</v>
      </c>
    </row>
    <row r="13" spans="1:27" ht="39.950000000000003" customHeight="1" thickBot="1" x14ac:dyDescent="0.3">
      <c r="A13" s="16">
        <v>4</v>
      </c>
      <c r="B13" s="12" t="s">
        <v>16</v>
      </c>
      <c r="C13" s="12" t="s">
        <v>17</v>
      </c>
      <c r="D13" s="13" t="s">
        <v>18</v>
      </c>
      <c r="E13" s="12" t="s">
        <v>56</v>
      </c>
      <c r="F13" s="13" t="s">
        <v>20</v>
      </c>
      <c r="G13" s="14">
        <f t="shared" si="0"/>
        <v>22871.904999999999</v>
      </c>
      <c r="H13" s="15">
        <v>3159.81</v>
      </c>
      <c r="I13" s="15">
        <v>11071.4115</v>
      </c>
      <c r="J13" s="61">
        <v>8640.6834999999992</v>
      </c>
      <c r="K13" s="62">
        <v>0</v>
      </c>
      <c r="S13" s="28"/>
      <c r="T13" s="28"/>
      <c r="U13" s="28">
        <v>22871905</v>
      </c>
      <c r="V13" s="28">
        <v>3159810</v>
      </c>
      <c r="W13" s="28">
        <v>11071411.5</v>
      </c>
      <c r="X13" s="28">
        <v>8640683.5</v>
      </c>
      <c r="Y13" s="28"/>
      <c r="Z13" s="28"/>
      <c r="AA13" s="28"/>
    </row>
    <row r="14" spans="1:27" ht="39.950000000000003" customHeight="1" thickBot="1" x14ac:dyDescent="0.3">
      <c r="A14" s="16">
        <v>5</v>
      </c>
      <c r="B14" s="12" t="s">
        <v>23</v>
      </c>
      <c r="C14" s="12" t="s">
        <v>24</v>
      </c>
      <c r="D14" s="13" t="s">
        <v>25</v>
      </c>
      <c r="E14" s="12" t="s">
        <v>26</v>
      </c>
      <c r="F14" s="13" t="s">
        <v>27</v>
      </c>
      <c r="G14" s="14">
        <f t="shared" si="0"/>
        <v>55696.637600000002</v>
      </c>
      <c r="H14" s="15">
        <v>5950.6127999999999</v>
      </c>
      <c r="I14" s="15">
        <v>10684.0548</v>
      </c>
      <c r="J14" s="15">
        <v>36265.47</v>
      </c>
      <c r="K14" s="15">
        <f>1471.5+1325</f>
        <v>2796.5</v>
      </c>
      <c r="S14" s="28"/>
      <c r="T14" s="28"/>
      <c r="U14" s="28">
        <v>55606637.600000001</v>
      </c>
      <c r="V14" s="28">
        <v>5950612.7999999998</v>
      </c>
      <c r="W14" s="28">
        <v>10684054.800000001</v>
      </c>
      <c r="X14" s="28">
        <v>36265470</v>
      </c>
      <c r="Y14" s="28">
        <v>1235000</v>
      </c>
      <c r="Z14" s="28"/>
      <c r="AA14" s="28">
        <v>1471500</v>
      </c>
    </row>
    <row r="15" spans="1:27" ht="39.950000000000003" customHeight="1" thickBot="1" x14ac:dyDescent="0.3">
      <c r="A15" s="16">
        <v>6</v>
      </c>
      <c r="B15" s="12" t="s">
        <v>23</v>
      </c>
      <c r="C15" s="12" t="s">
        <v>24</v>
      </c>
      <c r="D15" s="13" t="s">
        <v>25</v>
      </c>
      <c r="E15" s="12" t="s">
        <v>28</v>
      </c>
      <c r="F15" s="13" t="s">
        <v>27</v>
      </c>
      <c r="G15" s="14">
        <f t="shared" si="0"/>
        <v>37511.366600000008</v>
      </c>
      <c r="H15" s="15">
        <v>5950.6127999999999</v>
      </c>
      <c r="I15" s="15">
        <v>10684.0558</v>
      </c>
      <c r="J15" s="15">
        <v>18170.197</v>
      </c>
      <c r="K15" s="15">
        <f>1471.501+1235</f>
        <v>2706.5010000000002</v>
      </c>
      <c r="S15" s="28"/>
      <c r="T15" s="28"/>
      <c r="U15" s="28">
        <v>37511367.600000001</v>
      </c>
      <c r="V15" s="28">
        <v>5950612.7999999998</v>
      </c>
      <c r="W15" s="28">
        <v>10684055.800000001</v>
      </c>
      <c r="X15" s="28">
        <v>18170197</v>
      </c>
      <c r="Y15" s="28">
        <v>1235001</v>
      </c>
      <c r="Z15" s="28"/>
      <c r="AA15" s="28">
        <v>1471501</v>
      </c>
    </row>
    <row r="16" spans="1:27" ht="39.950000000000003" customHeight="1" thickBot="1" x14ac:dyDescent="0.3">
      <c r="A16" s="16">
        <v>7</v>
      </c>
      <c r="B16" s="12" t="s">
        <v>29</v>
      </c>
      <c r="C16" s="13" t="s">
        <v>30</v>
      </c>
      <c r="D16" s="13" t="s">
        <v>18</v>
      </c>
      <c r="E16" s="12" t="s">
        <v>31</v>
      </c>
      <c r="F16" s="13" t="s">
        <v>27</v>
      </c>
      <c r="G16" s="14">
        <f t="shared" si="0"/>
        <v>31395.704600000001</v>
      </c>
      <c r="H16" s="15">
        <v>1738.8336000000002</v>
      </c>
      <c r="I16" s="15">
        <v>4878.8999999999996</v>
      </c>
      <c r="J16" s="15">
        <v>24777.971000000001</v>
      </c>
      <c r="K16" s="15">
        <v>0</v>
      </c>
      <c r="S16" s="28"/>
      <c r="T16" s="28"/>
      <c r="U16" s="28">
        <v>31395704.600000001</v>
      </c>
      <c r="V16" s="28">
        <v>1738833.6</v>
      </c>
      <c r="W16" s="28">
        <v>4878900</v>
      </c>
      <c r="X16" s="28">
        <v>24777971</v>
      </c>
      <c r="Y16" s="28"/>
      <c r="Z16" s="28"/>
      <c r="AA16" s="28"/>
    </row>
    <row r="17" spans="1:27" ht="39.950000000000003" customHeight="1" thickBot="1" x14ac:dyDescent="0.3">
      <c r="A17" s="16">
        <v>9</v>
      </c>
      <c r="B17" s="12" t="s">
        <v>29</v>
      </c>
      <c r="C17" s="13" t="s">
        <v>30</v>
      </c>
      <c r="D17" s="13" t="s">
        <v>18</v>
      </c>
      <c r="E17" s="12" t="s">
        <v>32</v>
      </c>
      <c r="F17" s="13" t="s">
        <v>27</v>
      </c>
      <c r="G17" s="14">
        <f t="shared" si="0"/>
        <v>17088.564599999998</v>
      </c>
      <c r="H17" s="15">
        <v>1738.8336000000002</v>
      </c>
      <c r="I17" s="15">
        <v>4878.8999999999996</v>
      </c>
      <c r="J17" s="15">
        <v>10470.831</v>
      </c>
      <c r="K17" s="15">
        <v>0</v>
      </c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39.950000000000003" customHeight="1" thickBot="1" x14ac:dyDescent="0.3">
      <c r="A18" s="16">
        <v>10</v>
      </c>
      <c r="B18" s="12" t="s">
        <v>33</v>
      </c>
      <c r="C18" s="13" t="s">
        <v>34</v>
      </c>
      <c r="D18" s="13" t="s">
        <v>18</v>
      </c>
      <c r="E18" s="12" t="s">
        <v>35</v>
      </c>
      <c r="F18" s="13" t="s">
        <v>27</v>
      </c>
      <c r="G18" s="14">
        <f t="shared" si="0"/>
        <v>7929.8150999999998</v>
      </c>
      <c r="H18" s="15">
        <v>1248.992</v>
      </c>
      <c r="I18" s="15">
        <v>3340.4291000000003</v>
      </c>
      <c r="J18" s="15">
        <v>3340.3939999999998</v>
      </c>
      <c r="K18" s="15">
        <v>0</v>
      </c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39.950000000000003" customHeight="1" thickBot="1" x14ac:dyDescent="0.3">
      <c r="A19" s="16">
        <v>11</v>
      </c>
      <c r="B19" s="12" t="s">
        <v>36</v>
      </c>
      <c r="C19" s="12" t="s">
        <v>37</v>
      </c>
      <c r="D19" s="13">
        <v>4</v>
      </c>
      <c r="E19" s="12" t="s">
        <v>38</v>
      </c>
      <c r="F19" s="13" t="s">
        <v>27</v>
      </c>
      <c r="G19" s="14">
        <f t="shared" si="0"/>
        <v>32783.415800000002</v>
      </c>
      <c r="H19" s="15">
        <v>2502.6019999999999</v>
      </c>
      <c r="I19" s="15">
        <v>6006.2447999999995</v>
      </c>
      <c r="J19" s="15">
        <v>24274.569</v>
      </c>
      <c r="K19" s="15">
        <v>0</v>
      </c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39.950000000000003" customHeight="1" thickBot="1" x14ac:dyDescent="0.3">
      <c r="A20" s="16">
        <v>12</v>
      </c>
      <c r="B20" s="12" t="s">
        <v>36</v>
      </c>
      <c r="C20" s="12" t="s">
        <v>37</v>
      </c>
      <c r="D20" s="13">
        <v>4</v>
      </c>
      <c r="E20" s="12" t="s">
        <v>39</v>
      </c>
      <c r="F20" s="13" t="s">
        <v>27</v>
      </c>
      <c r="G20" s="14">
        <f t="shared" si="0"/>
        <v>32783.418799999999</v>
      </c>
      <c r="H20" s="15">
        <v>2502.6030000000001</v>
      </c>
      <c r="I20" s="15">
        <v>6006.2457999999997</v>
      </c>
      <c r="J20" s="15">
        <v>24274.57</v>
      </c>
      <c r="K20" s="15">
        <v>0</v>
      </c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39.950000000000003" customHeight="1" thickBot="1" x14ac:dyDescent="0.3">
      <c r="A21" s="16">
        <v>13</v>
      </c>
      <c r="B21" s="12" t="s">
        <v>36</v>
      </c>
      <c r="C21" s="12" t="s">
        <v>37</v>
      </c>
      <c r="D21" s="13">
        <v>4</v>
      </c>
      <c r="E21" s="12" t="s">
        <v>31</v>
      </c>
      <c r="F21" s="13" t="s">
        <v>27</v>
      </c>
      <c r="G21" s="14">
        <f t="shared" si="0"/>
        <v>32783.421799999996</v>
      </c>
      <c r="H21" s="15">
        <v>2502.6039999999998</v>
      </c>
      <c r="I21" s="15">
        <v>6006.2467999999999</v>
      </c>
      <c r="J21" s="15">
        <v>24274.571</v>
      </c>
      <c r="K21" s="15">
        <v>0</v>
      </c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39.950000000000003" customHeight="1" thickBot="1" x14ac:dyDescent="0.3">
      <c r="A22" s="38" t="s">
        <v>40</v>
      </c>
      <c r="B22" s="39"/>
      <c r="C22" s="39"/>
      <c r="D22" s="39"/>
      <c r="E22" s="39"/>
      <c r="F22" s="40"/>
      <c r="G22" s="63">
        <f>SUM(G10:G21)</f>
        <v>371310.82780999999</v>
      </c>
      <c r="H22" s="27">
        <f>SUM(H10:H21)</f>
        <v>37618.063999999998</v>
      </c>
      <c r="I22" s="27">
        <f>SUM(I10:I21)</f>
        <v>103551.61758999998</v>
      </c>
      <c r="J22" s="27">
        <f>SUM(J10:J21)</f>
        <v>207799.56322000001</v>
      </c>
      <c r="K22" s="27">
        <f>SUM(K10:K21)</f>
        <v>22341.583000000002</v>
      </c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9.950000000000003" customHeight="1" thickBot="1" x14ac:dyDescent="0.3">
      <c r="A23" s="38" t="s">
        <v>41</v>
      </c>
      <c r="B23" s="39"/>
      <c r="C23" s="39"/>
      <c r="D23" s="39"/>
      <c r="E23" s="39"/>
      <c r="F23" s="40"/>
      <c r="G23" s="11"/>
      <c r="H23" s="11"/>
      <c r="I23" s="11"/>
      <c r="J23" s="11"/>
      <c r="K23" s="11"/>
      <c r="S23" s="28"/>
      <c r="T23" s="28"/>
      <c r="U23" s="28"/>
      <c r="V23" s="28"/>
      <c r="W23" s="28"/>
      <c r="X23" s="28"/>
      <c r="Y23" s="28"/>
      <c r="Z23" s="28"/>
      <c r="AA23" s="28"/>
    </row>
    <row r="24" spans="1:27" x14ac:dyDescent="0.25">
      <c r="A24" s="6"/>
    </row>
    <row r="25" spans="1:27" x14ac:dyDescent="0.25">
      <c r="A25" s="6"/>
    </row>
    <row r="26" spans="1:27" ht="15.75" x14ac:dyDescent="0.25">
      <c r="A26" s="37" t="s">
        <v>42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7" ht="59.25" customHeight="1" x14ac:dyDescent="0.25">
      <c r="A27" s="34" t="s">
        <v>43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27" ht="36" customHeight="1" x14ac:dyDescent="0.25">
      <c r="A28" s="34" t="s">
        <v>44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27" ht="31.5" customHeight="1" x14ac:dyDescent="0.25">
      <c r="A29" s="34" t="s">
        <v>45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27" ht="37.5" customHeight="1" x14ac:dyDescent="0.25">
      <c r="A30" s="34" t="s">
        <v>46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27" ht="33" customHeight="1" x14ac:dyDescent="0.25">
      <c r="A31" s="34" t="s">
        <v>47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</row>
  </sheetData>
  <mergeCells count="20">
    <mergeCell ref="A31:K31"/>
    <mergeCell ref="A3:K3"/>
    <mergeCell ref="A4:K4"/>
    <mergeCell ref="A5:K5"/>
    <mergeCell ref="A26:K26"/>
    <mergeCell ref="A27:K27"/>
    <mergeCell ref="A28:K28"/>
    <mergeCell ref="A22:F22"/>
    <mergeCell ref="A23:F23"/>
    <mergeCell ref="G6:G7"/>
    <mergeCell ref="H6:K6"/>
    <mergeCell ref="A9:K9"/>
    <mergeCell ref="A6:A7"/>
    <mergeCell ref="B6:B7"/>
    <mergeCell ref="C6:C7"/>
    <mergeCell ref="D6:D7"/>
    <mergeCell ref="E6:E7"/>
    <mergeCell ref="F6:F7"/>
    <mergeCell ref="A29:K29"/>
    <mergeCell ref="A30:K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222D-6B29-4621-A741-D88C3C17E656}">
  <dimension ref="A1:AA38"/>
  <sheetViews>
    <sheetView topLeftCell="A9" workbookViewId="0">
      <selection activeCell="M11" sqref="M11"/>
    </sheetView>
  </sheetViews>
  <sheetFormatPr defaultRowHeight="15" x14ac:dyDescent="0.25"/>
  <cols>
    <col min="1" max="1" width="4.85546875" customWidth="1"/>
    <col min="2" max="2" width="22.28515625" customWidth="1"/>
    <col min="3" max="3" width="19.7109375" customWidth="1"/>
    <col min="4" max="4" width="16.42578125" customWidth="1"/>
    <col min="5" max="5" width="15.85546875" customWidth="1"/>
    <col min="6" max="6" width="15.140625" customWidth="1"/>
    <col min="7" max="7" width="16.42578125" customWidth="1"/>
    <col min="8" max="8" width="14.28515625" customWidth="1"/>
    <col min="9" max="9" width="16.7109375" customWidth="1"/>
    <col min="10" max="10" width="18.140625" customWidth="1"/>
    <col min="11" max="11" width="14.85546875" customWidth="1"/>
    <col min="12" max="12" width="16.140625" style="28" customWidth="1"/>
    <col min="13" max="18" width="9.28515625" style="28" bestFit="1" customWidth="1"/>
    <col min="19" max="20" width="9.140625" style="28"/>
    <col min="21" max="21" width="13.5703125" style="28" bestFit="1" customWidth="1"/>
    <col min="22" max="23" width="12.42578125" style="28" bestFit="1" customWidth="1"/>
    <col min="24" max="24" width="13.5703125" style="28" bestFit="1" customWidth="1"/>
    <col min="25" max="25" width="11.42578125" style="28" bestFit="1" customWidth="1"/>
    <col min="26" max="26" width="10" style="28" bestFit="1" customWidth="1"/>
    <col min="27" max="27" width="11.42578125" style="28" bestFit="1" customWidth="1"/>
  </cols>
  <sheetData>
    <row r="1" spans="1:12" ht="18.75" x14ac:dyDescent="0.25">
      <c r="A1" s="1"/>
    </row>
    <row r="2" spans="1:12" ht="18.75" x14ac:dyDescent="0.25">
      <c r="A2" s="2"/>
    </row>
    <row r="3" spans="1:12" ht="18.75" x14ac:dyDescent="0.25">
      <c r="A3" s="1" t="s">
        <v>0</v>
      </c>
    </row>
    <row r="4" spans="1:12" ht="18.75" customHeight="1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2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39" customHeight="1" x14ac:dyDescent="0.25">
      <c r="A6" s="35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19.5" thickBot="1" x14ac:dyDescent="0.3">
      <c r="A7" s="36" t="s">
        <v>48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2" ht="54" customHeight="1" thickBot="1" x14ac:dyDescent="0.3">
      <c r="A8" s="30" t="s">
        <v>4</v>
      </c>
      <c r="B8" s="30" t="s">
        <v>5</v>
      </c>
      <c r="C8" s="30" t="s">
        <v>6</v>
      </c>
      <c r="D8" s="30" t="s">
        <v>7</v>
      </c>
      <c r="E8" s="30" t="s">
        <v>8</v>
      </c>
      <c r="F8" s="32" t="s">
        <v>9</v>
      </c>
      <c r="G8" s="32" t="s">
        <v>10</v>
      </c>
      <c r="H8" s="41" t="s">
        <v>11</v>
      </c>
      <c r="I8" s="42"/>
      <c r="J8" s="42"/>
      <c r="K8" s="43"/>
    </row>
    <row r="9" spans="1:12" ht="45.75" thickBot="1" x14ac:dyDescent="0.3">
      <c r="A9" s="31"/>
      <c r="B9" s="31"/>
      <c r="C9" s="31"/>
      <c r="D9" s="31"/>
      <c r="E9" s="31"/>
      <c r="F9" s="33"/>
      <c r="G9" s="33"/>
      <c r="H9" s="3" t="s">
        <v>12</v>
      </c>
      <c r="I9" s="3" t="s">
        <v>13</v>
      </c>
      <c r="J9" s="3" t="s">
        <v>14</v>
      </c>
      <c r="K9" s="3" t="s">
        <v>88</v>
      </c>
      <c r="L9" s="29"/>
    </row>
    <row r="10" spans="1:12" ht="59.25" customHeight="1" thickBot="1" x14ac:dyDescent="0.3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</row>
    <row r="11" spans="1:12" ht="15.75" thickBot="1" x14ac:dyDescent="0.3">
      <c r="A11" s="44" t="s">
        <v>15</v>
      </c>
      <c r="B11" s="45"/>
      <c r="C11" s="45"/>
      <c r="D11" s="45"/>
      <c r="E11" s="45"/>
      <c r="F11" s="45"/>
      <c r="G11" s="45"/>
      <c r="H11" s="45"/>
      <c r="I11" s="45"/>
      <c r="J11" s="45"/>
      <c r="K11" s="46"/>
    </row>
    <row r="12" spans="1:12" ht="29.25" customHeight="1" thickBot="1" x14ac:dyDescent="0.3">
      <c r="A12" s="9">
        <v>1</v>
      </c>
      <c r="B12" s="10" t="s">
        <v>49</v>
      </c>
      <c r="C12" s="10" t="s">
        <v>30</v>
      </c>
      <c r="D12" s="8">
        <v>3</v>
      </c>
      <c r="E12" s="10" t="s">
        <v>50</v>
      </c>
      <c r="F12" s="8" t="s">
        <v>20</v>
      </c>
      <c r="G12" s="14">
        <v>13859.687400000001</v>
      </c>
      <c r="H12" s="15">
        <v>1330.9674</v>
      </c>
      <c r="I12" s="15">
        <v>1737.5</v>
      </c>
      <c r="J12" s="15">
        <v>10791.22</v>
      </c>
      <c r="K12" s="15">
        <v>0</v>
      </c>
    </row>
    <row r="13" spans="1:12" ht="31.5" customHeight="1" thickBot="1" x14ac:dyDescent="0.3">
      <c r="A13" s="9">
        <v>2</v>
      </c>
      <c r="B13" s="10" t="s">
        <v>51</v>
      </c>
      <c r="C13" s="10" t="s">
        <v>52</v>
      </c>
      <c r="D13" s="8">
        <v>26</v>
      </c>
      <c r="E13" s="10" t="s">
        <v>53</v>
      </c>
      <c r="F13" s="8" t="s">
        <v>20</v>
      </c>
      <c r="G13" s="14">
        <v>84060.080119999999</v>
      </c>
      <c r="H13" s="15">
        <v>28520.73</v>
      </c>
      <c r="I13" s="15">
        <v>32790.093139999997</v>
      </c>
      <c r="J13" s="15">
        <v>20696.48647</v>
      </c>
      <c r="K13" s="15">
        <f>1652.65576+400.11</f>
        <v>2052.7657600000002</v>
      </c>
    </row>
    <row r="14" spans="1:12" ht="30" customHeight="1" thickBot="1" x14ac:dyDescent="0.3">
      <c r="A14" s="9">
        <v>3</v>
      </c>
      <c r="B14" s="10" t="s">
        <v>54</v>
      </c>
      <c r="C14" s="10" t="s">
        <v>55</v>
      </c>
      <c r="D14" s="8">
        <v>3</v>
      </c>
      <c r="E14" s="10" t="s">
        <v>56</v>
      </c>
      <c r="F14" s="8" t="s">
        <v>20</v>
      </c>
      <c r="G14" s="14">
        <v>30097.534070000002</v>
      </c>
      <c r="H14" s="15">
        <v>1624.6188</v>
      </c>
      <c r="I14" s="15">
        <v>6277.2562699999999</v>
      </c>
      <c r="J14" s="15">
        <v>22195.659</v>
      </c>
      <c r="K14" s="15">
        <v>0</v>
      </c>
    </row>
    <row r="15" spans="1:12" ht="33.75" customHeight="1" thickBot="1" x14ac:dyDescent="0.3">
      <c r="A15" s="9">
        <v>4</v>
      </c>
      <c r="B15" s="10" t="s">
        <v>54</v>
      </c>
      <c r="C15" s="10" t="s">
        <v>55</v>
      </c>
      <c r="D15" s="8">
        <v>3</v>
      </c>
      <c r="E15" s="10" t="s">
        <v>57</v>
      </c>
      <c r="F15" s="8" t="s">
        <v>20</v>
      </c>
      <c r="G15" s="14">
        <v>30097.534070000002</v>
      </c>
      <c r="H15" s="15">
        <v>1624.6188</v>
      </c>
      <c r="I15" s="15">
        <v>6277.2562699999999</v>
      </c>
      <c r="J15" s="15">
        <v>22195.659</v>
      </c>
      <c r="K15" s="15">
        <v>0</v>
      </c>
    </row>
    <row r="16" spans="1:12" ht="30" customHeight="1" thickBot="1" x14ac:dyDescent="0.3">
      <c r="A16" s="9">
        <v>5</v>
      </c>
      <c r="B16" s="10" t="s">
        <v>58</v>
      </c>
      <c r="C16" s="10" t="s">
        <v>59</v>
      </c>
      <c r="D16" s="8">
        <v>7</v>
      </c>
      <c r="E16" s="10" t="s">
        <v>60</v>
      </c>
      <c r="F16" s="8" t="s">
        <v>20</v>
      </c>
      <c r="G16" s="14">
        <v>26272.963899999999</v>
      </c>
      <c r="H16" s="15">
        <v>3431.7</v>
      </c>
      <c r="I16" s="15">
        <v>5667.2619000000004</v>
      </c>
      <c r="J16" s="15">
        <v>16288.502</v>
      </c>
      <c r="K16" s="15">
        <v>885.5</v>
      </c>
    </row>
    <row r="17" spans="1:11" ht="45.75" customHeight="1" thickBot="1" x14ac:dyDescent="0.3">
      <c r="A17" s="9">
        <v>6</v>
      </c>
      <c r="B17" s="10" t="s">
        <v>61</v>
      </c>
      <c r="C17" s="10" t="s">
        <v>62</v>
      </c>
      <c r="D17" s="8">
        <v>4</v>
      </c>
      <c r="E17" s="10" t="s">
        <v>63</v>
      </c>
      <c r="F17" s="8" t="s">
        <v>20</v>
      </c>
      <c r="G17" s="14">
        <v>39321.1054</v>
      </c>
      <c r="H17" s="15">
        <v>2207.7903999999999</v>
      </c>
      <c r="I17" s="15">
        <v>0</v>
      </c>
      <c r="J17" s="15">
        <v>37113.315000000002</v>
      </c>
      <c r="K17" s="15">
        <v>0</v>
      </c>
    </row>
    <row r="18" spans="1:11" ht="45.75" customHeight="1" thickBot="1" x14ac:dyDescent="0.3">
      <c r="A18" s="9">
        <v>7</v>
      </c>
      <c r="B18" s="10" t="s">
        <v>64</v>
      </c>
      <c r="C18" s="10" t="s">
        <v>65</v>
      </c>
      <c r="D18" s="8">
        <v>7</v>
      </c>
      <c r="E18" s="10" t="s">
        <v>39</v>
      </c>
      <c r="F18" s="8" t="s">
        <v>20</v>
      </c>
      <c r="G18" s="14">
        <v>14229.39977</v>
      </c>
      <c r="H18" s="15">
        <v>3216.8122499999999</v>
      </c>
      <c r="I18" s="15">
        <v>4221.2145599999994</v>
      </c>
      <c r="J18" s="15">
        <v>1371.6120000000001</v>
      </c>
      <c r="K18" s="15">
        <f>3167.99239+2251.77</f>
        <v>5419.7623899999999</v>
      </c>
    </row>
    <row r="19" spans="1:11" ht="45.75" customHeight="1" thickBot="1" x14ac:dyDescent="0.3">
      <c r="A19" s="9">
        <v>9</v>
      </c>
      <c r="B19" s="10" t="s">
        <v>61</v>
      </c>
      <c r="C19" s="10" t="s">
        <v>67</v>
      </c>
      <c r="D19" s="8">
        <v>4</v>
      </c>
      <c r="E19" s="10" t="s">
        <v>53</v>
      </c>
      <c r="F19" s="8" t="s">
        <v>20</v>
      </c>
      <c r="G19" s="14">
        <v>91275.473280000006</v>
      </c>
      <c r="H19" s="15">
        <v>2204.6959999999999</v>
      </c>
      <c r="I19" s="15">
        <v>14757.683849999999</v>
      </c>
      <c r="J19" s="15">
        <v>74313.093430000008</v>
      </c>
      <c r="K19" s="15">
        <v>0</v>
      </c>
    </row>
    <row r="20" spans="1:11" ht="45.75" customHeight="1" thickBot="1" x14ac:dyDescent="0.3">
      <c r="A20" s="9">
        <v>10</v>
      </c>
      <c r="B20" s="10" t="s">
        <v>61</v>
      </c>
      <c r="C20" s="10" t="s">
        <v>67</v>
      </c>
      <c r="D20" s="8">
        <v>4</v>
      </c>
      <c r="E20" s="10" t="s">
        <v>28</v>
      </c>
      <c r="F20" s="8" t="s">
        <v>20</v>
      </c>
      <c r="G20" s="14">
        <v>27775.53239</v>
      </c>
      <c r="H20" s="15">
        <v>2204.6959999999999</v>
      </c>
      <c r="I20" s="15">
        <v>3582.6309999999999</v>
      </c>
      <c r="J20" s="15">
        <v>21988.205389999999</v>
      </c>
      <c r="K20" s="15">
        <v>0</v>
      </c>
    </row>
    <row r="21" spans="1:11" ht="45.75" customHeight="1" thickBot="1" x14ac:dyDescent="0.3">
      <c r="A21" s="9">
        <v>11</v>
      </c>
      <c r="B21" s="10" t="s">
        <v>86</v>
      </c>
      <c r="C21" s="10" t="s">
        <v>68</v>
      </c>
      <c r="D21" s="8">
        <v>4</v>
      </c>
      <c r="E21" s="10" t="s">
        <v>60</v>
      </c>
      <c r="F21" s="8" t="s">
        <v>20</v>
      </c>
      <c r="G21" s="14">
        <v>10663.342500000001</v>
      </c>
      <c r="H21" s="15">
        <v>1259.992</v>
      </c>
      <c r="I21" s="15">
        <v>3700.9744999999998</v>
      </c>
      <c r="J21" s="15">
        <v>5702.3760000000002</v>
      </c>
      <c r="K21" s="15">
        <v>0</v>
      </c>
    </row>
    <row r="22" spans="1:11" ht="45.75" customHeight="1" thickBot="1" x14ac:dyDescent="0.3">
      <c r="A22" s="9">
        <v>12</v>
      </c>
      <c r="B22" s="10" t="s">
        <v>87</v>
      </c>
      <c r="C22" s="10" t="s">
        <v>66</v>
      </c>
      <c r="D22" s="8">
        <v>5</v>
      </c>
      <c r="E22" s="10" t="s">
        <v>38</v>
      </c>
      <c r="F22" s="8" t="s">
        <v>20</v>
      </c>
      <c r="G22" s="14">
        <v>68876.183499999999</v>
      </c>
      <c r="H22" s="15">
        <v>2829.375</v>
      </c>
      <c r="I22" s="15">
        <v>2101.7855</v>
      </c>
      <c r="J22" s="15">
        <v>61618.648000000001</v>
      </c>
      <c r="K22" s="15">
        <v>2326.375</v>
      </c>
    </row>
    <row r="23" spans="1:11" ht="23.25" customHeight="1" thickBot="1" x14ac:dyDescent="0.3">
      <c r="A23" s="38" t="s">
        <v>40</v>
      </c>
      <c r="B23" s="39"/>
      <c r="C23" s="39"/>
      <c r="D23" s="39"/>
      <c r="E23" s="39"/>
      <c r="F23" s="40"/>
      <c r="G23" s="27">
        <f>SUM(G12:G22)</f>
        <v>436528.83640000003</v>
      </c>
      <c r="H23" s="27">
        <f>SUM(H12:H22)</f>
        <v>50455.996649999986</v>
      </c>
      <c r="I23" s="27">
        <f>SUM(I12:I22)</f>
        <v>81113.656989999974</v>
      </c>
      <c r="J23" s="27">
        <f>SUM(J12:J22)</f>
        <v>294274.77629000001</v>
      </c>
      <c r="K23" s="27">
        <f>SUM(K12:K22)</f>
        <v>10684.40315</v>
      </c>
    </row>
    <row r="24" spans="1:11" ht="15.75" thickBot="1" x14ac:dyDescent="0.3">
      <c r="A24" s="38" t="s">
        <v>41</v>
      </c>
      <c r="B24" s="39"/>
      <c r="C24" s="39"/>
      <c r="D24" s="39"/>
      <c r="E24" s="39"/>
      <c r="F24" s="40"/>
      <c r="G24" s="11"/>
      <c r="H24" s="11"/>
      <c r="I24" s="11"/>
      <c r="J24" s="11"/>
      <c r="K24" s="11"/>
    </row>
    <row r="25" spans="1:11" ht="59.25" customHeight="1" x14ac:dyDescent="0.25">
      <c r="A25" s="6"/>
    </row>
    <row r="26" spans="1:11" x14ac:dyDescent="0.25">
      <c r="A26" s="6"/>
    </row>
    <row r="27" spans="1:11" ht="35.25" customHeight="1" x14ac:dyDescent="0.25">
      <c r="A27" s="37" t="s">
        <v>42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60.75" customHeight="1" x14ac:dyDescent="0.25">
      <c r="A28" s="34" t="s">
        <v>43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41.25" customHeight="1" x14ac:dyDescent="0.25">
      <c r="A29" s="34" t="s">
        <v>44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ht="18.75" customHeight="1" x14ac:dyDescent="0.25">
      <c r="A30" s="34" t="s">
        <v>45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ht="36" customHeight="1" x14ac:dyDescent="0.25">
      <c r="A31" s="34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31.5" customHeight="1" x14ac:dyDescent="0.25">
      <c r="A32" s="34" t="s">
        <v>47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" ht="15.75" x14ac:dyDescent="0.25">
      <c r="A33" s="7"/>
    </row>
    <row r="34" spans="1:1" ht="15.75" x14ac:dyDescent="0.25">
      <c r="A34" s="7"/>
    </row>
    <row r="35" spans="1:1" ht="15.75" x14ac:dyDescent="0.25">
      <c r="A35" s="7"/>
    </row>
    <row r="36" spans="1:1" ht="15.75" x14ac:dyDescent="0.25">
      <c r="A36" s="7"/>
    </row>
    <row r="37" spans="1:1" ht="15.75" x14ac:dyDescent="0.25">
      <c r="A37" s="7"/>
    </row>
    <row r="38" spans="1:1" ht="15.75" x14ac:dyDescent="0.25">
      <c r="A38" s="7"/>
    </row>
  </sheetData>
  <mergeCells count="20">
    <mergeCell ref="A4:K5"/>
    <mergeCell ref="A6:K6"/>
    <mergeCell ref="A7:K7"/>
    <mergeCell ref="A27:K27"/>
    <mergeCell ref="A28:K28"/>
    <mergeCell ref="A30:K30"/>
    <mergeCell ref="A31:K31"/>
    <mergeCell ref="A32:K32"/>
    <mergeCell ref="A29:K29"/>
    <mergeCell ref="G8:G9"/>
    <mergeCell ref="H8:K8"/>
    <mergeCell ref="A11:K11"/>
    <mergeCell ref="A23:F23"/>
    <mergeCell ref="A24:F24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E3F3-A7F4-47AA-B3A1-B1483F91BA6F}">
  <dimension ref="A1:AA29"/>
  <sheetViews>
    <sheetView topLeftCell="A4" workbookViewId="0">
      <selection activeCell="L17" sqref="L17"/>
    </sheetView>
  </sheetViews>
  <sheetFormatPr defaultRowHeight="15" x14ac:dyDescent="0.25"/>
  <cols>
    <col min="1" max="1" width="7" customWidth="1"/>
    <col min="2" max="2" width="32.140625" customWidth="1"/>
    <col min="3" max="3" width="21.28515625" customWidth="1"/>
    <col min="4" max="4" width="21.5703125" customWidth="1"/>
    <col min="5" max="5" width="23.7109375" customWidth="1"/>
    <col min="6" max="6" width="18" customWidth="1"/>
    <col min="7" max="9" width="15.140625" customWidth="1"/>
    <col min="10" max="10" width="16.28515625" customWidth="1"/>
    <col min="11" max="11" width="16.85546875" customWidth="1"/>
    <col min="12" max="12" width="10" bestFit="1" customWidth="1"/>
    <col min="13" max="14" width="9.28515625" bestFit="1" customWidth="1"/>
    <col min="15" max="15" width="10" bestFit="1" customWidth="1"/>
    <col min="16" max="18" width="9.28515625" bestFit="1" customWidth="1"/>
    <col min="21" max="21" width="13.5703125" bestFit="1" customWidth="1"/>
    <col min="22" max="23" width="12.42578125" bestFit="1" customWidth="1"/>
    <col min="24" max="24" width="13.5703125" bestFit="1" customWidth="1"/>
    <col min="25" max="25" width="9.28515625" bestFit="1" customWidth="1"/>
    <col min="27" max="27" width="12.42578125" bestFit="1" customWidth="1"/>
  </cols>
  <sheetData>
    <row r="1" spans="1:27" ht="18.75" x14ac:dyDescent="0.25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27" ht="18.75" x14ac:dyDescent="0.25">
      <c r="A2" s="35" t="s">
        <v>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27" ht="19.5" thickBot="1" x14ac:dyDescent="0.3">
      <c r="A3" s="36" t="s">
        <v>69</v>
      </c>
      <c r="B3" s="36"/>
      <c r="C3" s="36"/>
      <c r="D3" s="36"/>
      <c r="E3" s="36"/>
      <c r="F3" s="36"/>
      <c r="G3" s="36"/>
      <c r="H3" s="52"/>
      <c r="I3" s="52"/>
      <c r="J3" s="52"/>
      <c r="K3" s="52"/>
    </row>
    <row r="4" spans="1:27" ht="80.25" customHeight="1" x14ac:dyDescent="0.25">
      <c r="A4" s="30" t="s">
        <v>4</v>
      </c>
      <c r="B4" s="30" t="s">
        <v>5</v>
      </c>
      <c r="C4" s="30" t="s">
        <v>6</v>
      </c>
      <c r="D4" s="30" t="s">
        <v>7</v>
      </c>
      <c r="E4" s="30" t="s">
        <v>8</v>
      </c>
      <c r="F4" s="32" t="s">
        <v>9</v>
      </c>
      <c r="G4" s="53" t="s">
        <v>10</v>
      </c>
      <c r="H4" s="57" t="s">
        <v>11</v>
      </c>
      <c r="I4" s="58"/>
      <c r="J4" s="58"/>
      <c r="K4" s="59"/>
    </row>
    <row r="5" spans="1:27" ht="45.75" thickBot="1" x14ac:dyDescent="0.3">
      <c r="A5" s="31"/>
      <c r="B5" s="31"/>
      <c r="C5" s="31"/>
      <c r="D5" s="31"/>
      <c r="E5" s="31"/>
      <c r="F5" s="33"/>
      <c r="G5" s="33"/>
      <c r="H5" s="3" t="s">
        <v>13</v>
      </c>
      <c r="I5" s="3" t="s">
        <v>14</v>
      </c>
      <c r="J5" s="3" t="s">
        <v>12</v>
      </c>
      <c r="K5" s="3" t="s">
        <v>88</v>
      </c>
    </row>
    <row r="6" spans="1:27" ht="15.75" thickBot="1" x14ac:dyDescent="0.3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</row>
    <row r="7" spans="1:27" ht="15.75" thickBot="1" x14ac:dyDescent="0.3">
      <c r="A7" s="54" t="s">
        <v>15</v>
      </c>
      <c r="B7" s="55"/>
      <c r="C7" s="55"/>
      <c r="D7" s="55"/>
      <c r="E7" s="55"/>
      <c r="F7" s="55"/>
      <c r="G7" s="55"/>
      <c r="H7" s="55"/>
      <c r="I7" s="55"/>
      <c r="J7" s="55"/>
      <c r="K7" s="56"/>
    </row>
    <row r="8" spans="1:27" ht="30.75" customHeight="1" thickBot="1" x14ac:dyDescent="0.3">
      <c r="A8" s="19">
        <v>1</v>
      </c>
      <c r="B8" s="17" t="s">
        <v>70</v>
      </c>
      <c r="C8" s="17" t="s">
        <v>71</v>
      </c>
      <c r="D8" s="18">
        <v>6</v>
      </c>
      <c r="E8" s="17" t="s">
        <v>57</v>
      </c>
      <c r="F8" s="18" t="s">
        <v>20</v>
      </c>
      <c r="G8" s="20">
        <v>49537.468540000002</v>
      </c>
      <c r="H8" s="22">
        <v>5403.0879999999997</v>
      </c>
      <c r="I8" s="22">
        <v>40377.380539999998</v>
      </c>
      <c r="J8" s="22">
        <v>2667</v>
      </c>
      <c r="K8" s="23">
        <v>1090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30.75" customHeight="1" thickBot="1" x14ac:dyDescent="0.3">
      <c r="A9" s="19">
        <v>2</v>
      </c>
      <c r="B9" s="17" t="s">
        <v>70</v>
      </c>
      <c r="C9" s="17" t="s">
        <v>71</v>
      </c>
      <c r="D9" s="18">
        <v>6</v>
      </c>
      <c r="E9" s="17" t="s">
        <v>22</v>
      </c>
      <c r="F9" s="18" t="s">
        <v>20</v>
      </c>
      <c r="G9" s="20">
        <v>49537.468540000002</v>
      </c>
      <c r="H9" s="22">
        <v>5403.0879999999997</v>
      </c>
      <c r="I9" s="22">
        <v>40377.380539999998</v>
      </c>
      <c r="J9" s="22">
        <v>2667</v>
      </c>
      <c r="K9" s="23">
        <v>1090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30.75" customHeight="1" thickBot="1" x14ac:dyDescent="0.3">
      <c r="A10" s="19">
        <v>3</v>
      </c>
      <c r="B10" s="17" t="s">
        <v>70</v>
      </c>
      <c r="C10" s="17" t="s">
        <v>71</v>
      </c>
      <c r="D10" s="18">
        <v>4</v>
      </c>
      <c r="E10" s="10" t="s">
        <v>60</v>
      </c>
      <c r="F10" s="18" t="s">
        <v>20</v>
      </c>
      <c r="G10" s="20">
        <v>20923.862000000001</v>
      </c>
      <c r="H10" s="22">
        <v>3505.2</v>
      </c>
      <c r="I10" s="22">
        <v>14550.662</v>
      </c>
      <c r="J10" s="22">
        <v>1778</v>
      </c>
      <c r="K10" s="23">
        <v>1090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31.5" customHeight="1" thickBot="1" x14ac:dyDescent="0.3">
      <c r="A11" s="19">
        <v>4</v>
      </c>
      <c r="B11" s="17" t="s">
        <v>72</v>
      </c>
      <c r="C11" s="17" t="s">
        <v>73</v>
      </c>
      <c r="D11" s="18">
        <v>2</v>
      </c>
      <c r="E11" s="17" t="s">
        <v>63</v>
      </c>
      <c r="F11" s="18" t="s">
        <v>20</v>
      </c>
      <c r="G11" s="20">
        <v>21781.928800000002</v>
      </c>
      <c r="H11" s="22">
        <v>0</v>
      </c>
      <c r="I11" s="22">
        <v>20898.175999999999</v>
      </c>
      <c r="J11" s="22">
        <v>883.75280000000009</v>
      </c>
      <c r="K11" s="23">
        <v>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30" customHeight="1" thickBot="1" x14ac:dyDescent="0.3">
      <c r="A12" s="19">
        <v>5</v>
      </c>
      <c r="B12" s="17" t="s">
        <v>74</v>
      </c>
      <c r="C12" s="17" t="s">
        <v>75</v>
      </c>
      <c r="D12" s="18">
        <v>8</v>
      </c>
      <c r="E12" s="17" t="s">
        <v>19</v>
      </c>
      <c r="F12" s="18" t="s">
        <v>20</v>
      </c>
      <c r="G12" s="20">
        <v>59822.432950000002</v>
      </c>
      <c r="H12" s="22">
        <v>9821.0820000000003</v>
      </c>
      <c r="I12" s="22">
        <v>36706.495000000003</v>
      </c>
      <c r="J12" s="22">
        <v>2946.3245999999999</v>
      </c>
      <c r="K12" s="23">
        <v>10348.531350000001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33" customHeight="1" thickBot="1" x14ac:dyDescent="0.3">
      <c r="A13" s="19">
        <v>6</v>
      </c>
      <c r="B13" s="17" t="s">
        <v>76</v>
      </c>
      <c r="C13" s="17" t="s">
        <v>77</v>
      </c>
      <c r="D13" s="18">
        <v>4</v>
      </c>
      <c r="E13" s="17" t="s">
        <v>31</v>
      </c>
      <c r="F13" s="18" t="s">
        <v>20</v>
      </c>
      <c r="G13" s="20">
        <v>45943.762999999999</v>
      </c>
      <c r="H13" s="22">
        <v>6455.1840000000002</v>
      </c>
      <c r="I13" s="22">
        <v>37067.885000000002</v>
      </c>
      <c r="J13" s="22">
        <v>2420.694</v>
      </c>
      <c r="K13" s="23">
        <v>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36" customHeight="1" thickBot="1" x14ac:dyDescent="0.3">
      <c r="A14" s="19">
        <v>7</v>
      </c>
      <c r="B14" s="17" t="s">
        <v>78</v>
      </c>
      <c r="C14" s="17" t="s">
        <v>79</v>
      </c>
      <c r="D14" s="18">
        <v>8</v>
      </c>
      <c r="E14" s="17" t="s">
        <v>19</v>
      </c>
      <c r="F14" s="18" t="s">
        <v>20</v>
      </c>
      <c r="G14" s="20">
        <v>24409.686369999996</v>
      </c>
      <c r="H14" s="22">
        <v>15215.962369999999</v>
      </c>
      <c r="I14" s="22">
        <v>6677.67</v>
      </c>
      <c r="J14" s="22">
        <v>2516.0540000000001</v>
      </c>
      <c r="K14" s="23">
        <v>0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30.75" customHeight="1" thickBot="1" x14ac:dyDescent="0.3">
      <c r="A15" s="19">
        <v>8</v>
      </c>
      <c r="B15" s="17" t="s">
        <v>33</v>
      </c>
      <c r="C15" s="17" t="s">
        <v>80</v>
      </c>
      <c r="D15" s="18">
        <v>9</v>
      </c>
      <c r="E15" s="17" t="s">
        <v>35</v>
      </c>
      <c r="F15" s="18" t="s">
        <v>20</v>
      </c>
      <c r="G15" s="20">
        <f>H15+I15+J15+K15</f>
        <v>41921.811569999998</v>
      </c>
      <c r="H15" s="22">
        <v>8496.5949099999998</v>
      </c>
      <c r="I15" s="22">
        <v>29512.92</v>
      </c>
      <c r="J15" s="22">
        <v>3520.9663999999998</v>
      </c>
      <c r="K15" s="23">
        <v>391.33026000000001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32.25" customHeight="1" thickBot="1" x14ac:dyDescent="0.3">
      <c r="A16" s="19">
        <v>9</v>
      </c>
      <c r="B16" s="18" t="s">
        <v>81</v>
      </c>
      <c r="C16" s="18" t="s">
        <v>82</v>
      </c>
      <c r="D16" s="18">
        <v>6</v>
      </c>
      <c r="E16" s="17" t="s">
        <v>39</v>
      </c>
      <c r="F16" s="18" t="s">
        <v>20</v>
      </c>
      <c r="G16" s="20">
        <v>45316.527310000005</v>
      </c>
      <c r="H16" s="22">
        <v>8995.5268100000012</v>
      </c>
      <c r="I16" s="22">
        <v>31492.413</v>
      </c>
      <c r="J16" s="22">
        <v>3369.9</v>
      </c>
      <c r="K16" s="23">
        <f>1397.6875+61</f>
        <v>1458.6875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27" customHeight="1" thickBot="1" x14ac:dyDescent="0.3">
      <c r="A17" s="19">
        <v>10</v>
      </c>
      <c r="B17" s="18" t="s">
        <v>83</v>
      </c>
      <c r="C17" s="18" t="s">
        <v>84</v>
      </c>
      <c r="D17" s="18">
        <v>5</v>
      </c>
      <c r="E17" s="17" t="s">
        <v>63</v>
      </c>
      <c r="F17" s="18" t="s">
        <v>20</v>
      </c>
      <c r="G17" s="20">
        <f>H17+I17+J17+K17</f>
        <v>44287.123</v>
      </c>
      <c r="H17" s="22">
        <v>4586.3819999999996</v>
      </c>
      <c r="I17" s="22">
        <v>29882.2</v>
      </c>
      <c r="J17" s="22">
        <v>2293.1909999999998</v>
      </c>
      <c r="K17" s="23">
        <v>7525.35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24.95" customHeight="1" thickBot="1" x14ac:dyDescent="0.3">
      <c r="A18" s="19">
        <v>11</v>
      </c>
      <c r="B18" s="18" t="s">
        <v>83</v>
      </c>
      <c r="C18" s="18" t="s">
        <v>84</v>
      </c>
      <c r="D18" s="18">
        <v>5</v>
      </c>
      <c r="E18" s="17" t="s">
        <v>57</v>
      </c>
      <c r="F18" s="18" t="s">
        <v>20</v>
      </c>
      <c r="G18" s="20">
        <f t="shared" ref="G18:G19" si="0">H18+I18+J18+K18</f>
        <v>44287.123</v>
      </c>
      <c r="H18" s="22">
        <v>4586.3819999999996</v>
      </c>
      <c r="I18" s="22">
        <v>29882.2</v>
      </c>
      <c r="J18" s="22">
        <v>2293.1909999999998</v>
      </c>
      <c r="K18" s="23">
        <v>7525.35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24.95" customHeight="1" thickBot="1" x14ac:dyDescent="0.3">
      <c r="A19" s="19">
        <v>12</v>
      </c>
      <c r="B19" s="18" t="s">
        <v>83</v>
      </c>
      <c r="C19" s="18" t="s">
        <v>84</v>
      </c>
      <c r="D19" s="18">
        <v>5</v>
      </c>
      <c r="E19" s="17" t="s">
        <v>85</v>
      </c>
      <c r="F19" s="18" t="s">
        <v>20</v>
      </c>
      <c r="G19" s="20">
        <f t="shared" si="0"/>
        <v>38863.855750000002</v>
      </c>
      <c r="H19" s="22">
        <v>6115.1760000000004</v>
      </c>
      <c r="I19" s="22">
        <f>23023.991+6858.2</f>
        <v>29882.191000000003</v>
      </c>
      <c r="J19" s="22">
        <v>2866.48875</v>
      </c>
      <c r="K19" s="23">
        <v>0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24" customHeight="1" x14ac:dyDescent="0.25">
      <c r="A20" s="48" t="s">
        <v>40</v>
      </c>
      <c r="B20" s="49"/>
      <c r="C20" s="49"/>
      <c r="D20" s="49"/>
      <c r="E20" s="49"/>
      <c r="F20" s="49"/>
      <c r="G20" s="20">
        <f>SUM(G8:G19)</f>
        <v>486633.05083000008</v>
      </c>
      <c r="H20" s="21">
        <f>SUM(H8:H19)</f>
        <v>78583.666090000013</v>
      </c>
      <c r="I20" s="21">
        <f>SUM(I8:I19)</f>
        <v>347307.57308</v>
      </c>
      <c r="J20" s="21">
        <f>SUM(J8:J19)</f>
        <v>30222.562549999999</v>
      </c>
      <c r="K20" s="24">
        <f>SUM(K8:K19)</f>
        <v>30519.249110000004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15.75" thickBot="1" x14ac:dyDescent="0.3">
      <c r="A21" s="50" t="s">
        <v>41</v>
      </c>
      <c r="B21" s="51"/>
      <c r="C21" s="51"/>
      <c r="D21" s="51"/>
      <c r="E21" s="51"/>
      <c r="F21" s="51"/>
      <c r="G21" s="25"/>
      <c r="H21" s="25"/>
      <c r="I21" s="25"/>
      <c r="J21" s="25"/>
      <c r="K21" s="26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x14ac:dyDescent="0.25">
      <c r="A22" s="6"/>
    </row>
    <row r="23" spans="1:27" x14ac:dyDescent="0.25">
      <c r="A23" s="6"/>
    </row>
    <row r="24" spans="1:27" ht="15.75" x14ac:dyDescent="0.25">
      <c r="A24" s="37" t="s">
        <v>42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27" ht="55.5" customHeight="1" x14ac:dyDescent="0.25">
      <c r="A25" s="47" t="s">
        <v>43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27" ht="36.75" customHeight="1" x14ac:dyDescent="0.25">
      <c r="A26" s="47" t="s">
        <v>44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27" ht="22.5" customHeight="1" x14ac:dyDescent="0.25">
      <c r="A27" s="47" t="s">
        <v>45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27" ht="30.75" customHeight="1" x14ac:dyDescent="0.25">
      <c r="A28" s="47" t="s">
        <v>46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27" ht="30.75" customHeight="1" x14ac:dyDescent="0.25">
      <c r="A29" s="47" t="s">
        <v>47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</sheetData>
  <mergeCells count="20">
    <mergeCell ref="A1:K1"/>
    <mergeCell ref="A2:K2"/>
    <mergeCell ref="A3:K3"/>
    <mergeCell ref="A24:K24"/>
    <mergeCell ref="A25:K25"/>
    <mergeCell ref="G4:G5"/>
    <mergeCell ref="A7:K7"/>
    <mergeCell ref="A4:A5"/>
    <mergeCell ref="B4:B5"/>
    <mergeCell ref="C4:C5"/>
    <mergeCell ref="D4:D5"/>
    <mergeCell ref="E4:E5"/>
    <mergeCell ref="F4:F5"/>
    <mergeCell ref="H4:K4"/>
    <mergeCell ref="A26:K26"/>
    <mergeCell ref="A27:K27"/>
    <mergeCell ref="A28:K28"/>
    <mergeCell ref="A29:K29"/>
    <mergeCell ref="A20:F20"/>
    <mergeCell ref="A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кв</vt:lpstr>
      <vt:lpstr>2 кв</vt:lpstr>
      <vt:lpstr>3 кв</vt:lpstr>
      <vt:lpstr>'1 кв'!_Hlk109510007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O. Savchenko</dc:creator>
  <cp:lastModifiedBy>Ekaterina O. Savchenko</cp:lastModifiedBy>
  <dcterms:created xsi:type="dcterms:W3CDTF">2015-06-05T18:19:34Z</dcterms:created>
  <dcterms:modified xsi:type="dcterms:W3CDTF">2024-12-06T09:29:59Z</dcterms:modified>
</cp:coreProperties>
</file>