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ustam.irgashev\Desktop\2025_ochiqlik indeksi\06012025_готовый\Автотранспорт+здания\веб сайт\"/>
    </mc:Choice>
  </mc:AlternateContent>
  <xr:revisionPtr revIDLastSave="0" documentId="13_ncr:1_{6F7149FD-54C4-4560-A3FC-3F9857C8D9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Nam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1" l="1"/>
  <c r="G93" i="1"/>
  <c r="G92" i="1"/>
  <c r="G87" i="1"/>
  <c r="G84" i="1"/>
  <c r="G83" i="1"/>
  <c r="G81" i="1"/>
  <c r="G80" i="1"/>
  <c r="G79" i="1"/>
  <c r="G73" i="1"/>
  <c r="G72" i="1"/>
  <c r="G69" i="1"/>
  <c r="G68" i="1"/>
  <c r="G66" i="1"/>
  <c r="G65" i="1"/>
  <c r="G64" i="1"/>
  <c r="G63" i="1"/>
  <c r="G62" i="1"/>
  <c r="G60" i="1"/>
</calcChain>
</file>

<file path=xl/sharedStrings.xml><?xml version="1.0" encoding="utf-8"?>
<sst xmlns="http://schemas.openxmlformats.org/spreadsheetml/2006/main" count="200" uniqueCount="144">
  <si>
    <t xml:space="preserve">Rusumi </t>
  </si>
  <si>
    <t xml:space="preserve">Davlat raqami </t>
  </si>
  <si>
    <t xml:space="preserve">Ishlab chiqarilgan yili </t>
  </si>
  <si>
    <t>Balansga olingan vaqti  (aniq sanasi)</t>
  </si>
  <si>
    <t>Soni (dona)</t>
  </si>
  <si>
    <t>Balansga olingan vaqtdagi qiymati  (ming so‘mda)</t>
  </si>
  <si>
    <t>Saqlash xarajatlari  (ming so‘mda)</t>
  </si>
  <si>
    <t xml:space="preserve">Jihozlash xarajatlari (ming so‘mda) </t>
  </si>
  <si>
    <t xml:space="preserve">Hisobot davrida harakatlangan masofa </t>
  </si>
  <si>
    <t xml:space="preserve">Jami harakatlangan masofa </t>
  </si>
  <si>
    <t>Skoda Kodiak</t>
  </si>
  <si>
    <t>01 164 AAA/01 052 MMA</t>
  </si>
  <si>
    <t>Malibu 2 Primier</t>
  </si>
  <si>
    <t>01 703 LHA</t>
  </si>
  <si>
    <t>01 704 LHA</t>
  </si>
  <si>
    <t>01 709 LHA</t>
  </si>
  <si>
    <t>01 027 QLA</t>
  </si>
  <si>
    <t>01 788 GJA</t>
  </si>
  <si>
    <t>01 755 LHA/01 302 MMA</t>
  </si>
  <si>
    <t>01 767 LHA/01 326 MMA</t>
  </si>
  <si>
    <t>01 767 ZGA/01 403 MMA</t>
  </si>
  <si>
    <t>LACETTI</t>
  </si>
  <si>
    <t>01 501 QCA</t>
  </si>
  <si>
    <t>Газель грузовая</t>
  </si>
  <si>
    <t>01 641 ZAA</t>
  </si>
  <si>
    <t>Nissan Teana</t>
  </si>
  <si>
    <t>01 295 QDA</t>
  </si>
  <si>
    <t>DAMAS</t>
  </si>
  <si>
    <t>01 947 AFA</t>
  </si>
  <si>
    <t>01 503 QCA</t>
  </si>
  <si>
    <t>01 640 ZAA</t>
  </si>
  <si>
    <t>01 923 PCA</t>
  </si>
  <si>
    <t>01 655 CBA</t>
  </si>
  <si>
    <t>Автопогрузчик Hyunday</t>
  </si>
  <si>
    <t>без номера</t>
  </si>
  <si>
    <t>Грузовой ISUZU SAZ 71 PL</t>
  </si>
  <si>
    <t>01 639 ZAA</t>
  </si>
  <si>
    <t>01 738 FCA</t>
  </si>
  <si>
    <t>LACETTI  L-ELEGANT/AT</t>
  </si>
  <si>
    <t>01 041 LJA</t>
  </si>
  <si>
    <t>01 225 QHA</t>
  </si>
  <si>
    <t>01 402 FJA</t>
  </si>
  <si>
    <t>01 403 FJA</t>
  </si>
  <si>
    <t>01 540  FJA</t>
  </si>
  <si>
    <t>01 560  FJA</t>
  </si>
  <si>
    <t>01 755 FHA</t>
  </si>
  <si>
    <t>TRAVERSE-PREMIER /AT</t>
  </si>
  <si>
    <t>01 430 FJA</t>
  </si>
  <si>
    <t>VOLKSWAGEN CADDY</t>
  </si>
  <si>
    <t>01 157 UJA</t>
  </si>
  <si>
    <t>01 159 UJA</t>
  </si>
  <si>
    <t>01 204 UJA</t>
  </si>
  <si>
    <t>Автобус  GAZ 330210</t>
  </si>
  <si>
    <t>01 064 VJA</t>
  </si>
  <si>
    <t>01 325 VJA</t>
  </si>
  <si>
    <t>01 711 LHA</t>
  </si>
  <si>
    <t>01 327 VJA</t>
  </si>
  <si>
    <t>01 328 VJA</t>
  </si>
  <si>
    <t>01 788 LHA</t>
  </si>
  <si>
    <t>01 979 ZGA</t>
  </si>
  <si>
    <t>HYUNDAI GENESISG90</t>
  </si>
  <si>
    <t>01 036 UZB/01 544 DAV</t>
  </si>
  <si>
    <t>TAHOE 2</t>
  </si>
  <si>
    <t>01 544 DAV/01 902BMA</t>
  </si>
  <si>
    <t>Автобус  SAZ HD 50</t>
  </si>
  <si>
    <t>01 179 TKA</t>
  </si>
  <si>
    <t>01 596 SKA</t>
  </si>
  <si>
    <t>TRACKER 2</t>
  </si>
  <si>
    <t>01 180 TKA</t>
  </si>
  <si>
    <t>01 182 TKA</t>
  </si>
  <si>
    <t>01 183 TKA</t>
  </si>
  <si>
    <t>01 184 TKA</t>
  </si>
  <si>
    <t>01 185 TKA</t>
  </si>
  <si>
    <t>MALIBU 2</t>
  </si>
  <si>
    <t>01 215 SKA</t>
  </si>
  <si>
    <t>01 204 VKA</t>
  </si>
  <si>
    <t>Электромобиль  BYD HAN EVFLAGSHIP</t>
  </si>
  <si>
    <t>01 722 LHA</t>
  </si>
  <si>
    <t>01 094 CLA</t>
  </si>
  <si>
    <t>01 680 HMA</t>
  </si>
  <si>
    <t>BYD SONG PLUS DMi</t>
  </si>
  <si>
    <t>01 755 LHA</t>
  </si>
  <si>
    <t>01 767 LHA</t>
  </si>
  <si>
    <t>01 767 ZGA</t>
  </si>
  <si>
    <t>01 164 AAA</t>
  </si>
  <si>
    <t>01 902 MMA</t>
  </si>
  <si>
    <t>01 207 EMA</t>
  </si>
  <si>
    <t>Автомобиль Ravon Gentra Elegant</t>
  </si>
  <si>
    <t>30.11.2017</t>
  </si>
  <si>
    <t>Автомобиль Subaru XV 5D</t>
  </si>
  <si>
    <t>25.06.2014</t>
  </si>
  <si>
    <t xml:space="preserve">Volkswagen Passat 2.0 FSI Comfortline             </t>
  </si>
  <si>
    <t>28.09.2007</t>
  </si>
  <si>
    <t>Автомобиль Chevrolet Cobalt LTZ, XWBJA69V9NA032521</t>
  </si>
  <si>
    <t>17.03.2022</t>
  </si>
  <si>
    <t xml:space="preserve">Автомашина "ДЭУ Нексия GLE"                       </t>
  </si>
  <si>
    <t>30.07.2007</t>
  </si>
  <si>
    <t>Автомобиль Astor1.5 LTR CVT</t>
  </si>
  <si>
    <t>04.01.2023</t>
  </si>
  <si>
    <t>Автомобиль GM Hector 1.5 CVT</t>
  </si>
  <si>
    <t>22.12.2023</t>
  </si>
  <si>
    <t>автомобиль RAVON Gentra</t>
  </si>
  <si>
    <t>22.12.2017</t>
  </si>
  <si>
    <t>Автомобиль Gentra GNJ VIN</t>
  </si>
  <si>
    <t>16.09.2015</t>
  </si>
  <si>
    <t xml:space="preserve">Автомобиль Toyota Corolla Altis </t>
  </si>
  <si>
    <t>12.06.2017</t>
  </si>
  <si>
    <t>Автомобиль Toyota Corolla Altis Auto 1598 cc</t>
  </si>
  <si>
    <t>Автомобиль СEELY ATLAS Comfort 1.8</t>
  </si>
  <si>
    <t>11.12.2019</t>
  </si>
  <si>
    <t>Автомобиль Hyundai Greta</t>
  </si>
  <si>
    <t>24.12.2021</t>
  </si>
  <si>
    <t>Автомобиль Hyundai H-1 2.4 MPI</t>
  </si>
  <si>
    <t>29.04.2014</t>
  </si>
  <si>
    <t>Автомобиль Hyundai Sonata</t>
  </si>
  <si>
    <t>Автомобиль LADA</t>
  </si>
  <si>
    <t>17.05.2017</t>
  </si>
  <si>
    <t xml:space="preserve">Машина Hyundai Sonata 2.0GS AT                    </t>
  </si>
  <si>
    <t>08.08.2013</t>
  </si>
  <si>
    <t xml:space="preserve">Автомобиль Mercedes E-350                         </t>
  </si>
  <si>
    <t>15.05.2009</t>
  </si>
  <si>
    <t>Автомобиль Toyota Camry</t>
  </si>
  <si>
    <t>19.09.2023</t>
  </si>
  <si>
    <t>Автомобиль RIO VIN Z94C241BBLR158882</t>
  </si>
  <si>
    <t>26.12.2019</t>
  </si>
  <si>
    <t>Volkswagen Passat 1.6</t>
  </si>
  <si>
    <t>16.10.2017</t>
  </si>
  <si>
    <t>Автомобиль Volkswagen Binek Jetta 1.4</t>
  </si>
  <si>
    <t>21.06.2017</t>
  </si>
  <si>
    <t xml:space="preserve">Автомобиль Chevrolet Epica                        </t>
  </si>
  <si>
    <t>25.04.2012</t>
  </si>
  <si>
    <t>Автомобиль Ravon R4</t>
  </si>
  <si>
    <t>24.11.2017</t>
  </si>
  <si>
    <t>16.03.2018</t>
  </si>
  <si>
    <t>Автомобиль Toyota RAV4</t>
  </si>
  <si>
    <t>22.01.2020</t>
  </si>
  <si>
    <t>Автомобиль Grand Cherokee Laredo</t>
  </si>
  <si>
    <t>20.10.2016</t>
  </si>
  <si>
    <t xml:space="preserve">Автомобиль Seat Ibiza </t>
  </si>
  <si>
    <t>15.09.2019</t>
  </si>
  <si>
    <t xml:space="preserve">Автомобиль Toyota Corolla1.6GL                    </t>
  </si>
  <si>
    <t>02.04.2013</t>
  </si>
  <si>
    <t>112м/ч</t>
  </si>
  <si>
    <t>415м/ч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</si>
</sst>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NumberFormat="1"/>
    <xf numFmtId="0" fontId="0" fillId="0" borderId="0" xfId="0" applyNumberFormat="1" applyFont="1"/>
    <xf numFmtId="0" fontId="0" fillId="0" borderId="1" xfId="0" applyNumberFormat="1" applyBorder="1"/>
    <xf numFmtId="14" fontId="0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tabSelected="1" workbookViewId="0">
      <selection activeCell="A9" sqref="A9"/>
    </sheetView>
  </sheetViews>
  <sheetFormatPr defaultRowHeight="15.75" x14ac:dyDescent="0.25"/>
  <cols>
    <col min="1" max="1" width="49" bestFit="1" customWidth="1"/>
    <col min="2" max="2" width="21.75" bestFit="1" customWidth="1"/>
    <col min="3" max="3" width="19" bestFit="1" customWidth="1"/>
    <col min="4" max="4" width="31.5" bestFit="1" customWidth="1"/>
    <col min="5" max="5" width="9.125" bestFit="1" customWidth="1"/>
    <col min="6" max="6" width="42.625" style="12" bestFit="1" customWidth="1"/>
    <col min="7" max="7" width="9.125" bestFit="1" customWidth="1"/>
    <col min="8" max="8" width="30.25" bestFit="1" customWidth="1"/>
    <col min="9" max="9" width="33.375" bestFit="1" customWidth="1"/>
    <col min="10" max="10" width="24" bestFit="1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0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s="1" customFormat="1" x14ac:dyDescent="0.25">
      <c r="A2" s="6" t="s">
        <v>10</v>
      </c>
      <c r="B2" s="6" t="s">
        <v>11</v>
      </c>
      <c r="C2" s="6">
        <v>2021</v>
      </c>
      <c r="D2" s="3">
        <v>44421</v>
      </c>
      <c r="E2" s="6">
        <v>1</v>
      </c>
      <c r="F2" s="5">
        <v>347570.61</v>
      </c>
      <c r="G2" s="6">
        <v>0</v>
      </c>
      <c r="H2" s="6">
        <v>0</v>
      </c>
      <c r="I2" s="7">
        <v>0</v>
      </c>
      <c r="J2" s="7">
        <v>26002</v>
      </c>
    </row>
    <row r="3" spans="1:10" s="1" customFormat="1" x14ac:dyDescent="0.25">
      <c r="A3" s="6" t="s">
        <v>12</v>
      </c>
      <c r="B3" s="6" t="s">
        <v>13</v>
      </c>
      <c r="C3" s="6">
        <v>2021</v>
      </c>
      <c r="D3" s="3">
        <v>44450</v>
      </c>
      <c r="E3" s="6">
        <v>1</v>
      </c>
      <c r="F3" s="5">
        <v>321483.65000000002</v>
      </c>
      <c r="G3" s="6">
        <v>0</v>
      </c>
      <c r="H3" s="6">
        <v>2332142</v>
      </c>
      <c r="I3" s="7">
        <v>10463</v>
      </c>
      <c r="J3" s="7">
        <v>35508</v>
      </c>
    </row>
    <row r="4" spans="1:10" s="1" customFormat="1" x14ac:dyDescent="0.25">
      <c r="A4" s="6" t="s">
        <v>12</v>
      </c>
      <c r="B4" s="6" t="s">
        <v>14</v>
      </c>
      <c r="C4" s="6">
        <v>2021</v>
      </c>
      <c r="D4" s="3">
        <v>44450</v>
      </c>
      <c r="E4" s="6">
        <v>1</v>
      </c>
      <c r="F4" s="5">
        <v>321483.65000000002</v>
      </c>
      <c r="G4" s="6">
        <v>0</v>
      </c>
      <c r="H4" s="6">
        <v>2332142</v>
      </c>
      <c r="I4" s="7">
        <v>6815</v>
      </c>
      <c r="J4" s="7">
        <v>27774</v>
      </c>
    </row>
    <row r="5" spans="1:10" s="1" customFormat="1" x14ac:dyDescent="0.25">
      <c r="A5" s="6" t="s">
        <v>12</v>
      </c>
      <c r="B5" s="6" t="s">
        <v>15</v>
      </c>
      <c r="C5" s="6">
        <v>2021</v>
      </c>
      <c r="D5" s="3">
        <v>44450</v>
      </c>
      <c r="E5" s="6">
        <v>1</v>
      </c>
      <c r="F5" s="5">
        <v>321483.65000000002</v>
      </c>
      <c r="G5" s="6">
        <v>0</v>
      </c>
      <c r="H5" s="6">
        <v>2332142</v>
      </c>
      <c r="I5" s="7">
        <v>8716</v>
      </c>
      <c r="J5" s="7">
        <v>33885</v>
      </c>
    </row>
    <row r="6" spans="1:10" s="1" customFormat="1" x14ac:dyDescent="0.25">
      <c r="A6" s="6" t="s">
        <v>12</v>
      </c>
      <c r="B6" s="6" t="s">
        <v>16</v>
      </c>
      <c r="C6" s="6">
        <v>2021</v>
      </c>
      <c r="D6" s="3">
        <v>45265</v>
      </c>
      <c r="E6" s="6">
        <v>1</v>
      </c>
      <c r="F6" s="5">
        <v>321483.65000000002</v>
      </c>
      <c r="G6" s="6">
        <v>0</v>
      </c>
      <c r="H6" s="6">
        <v>2332142</v>
      </c>
      <c r="I6" s="7">
        <v>5038</v>
      </c>
      <c r="J6" s="7">
        <v>37969</v>
      </c>
    </row>
    <row r="7" spans="1:10" s="1" customFormat="1" x14ac:dyDescent="0.25">
      <c r="A7" s="6" t="s">
        <v>12</v>
      </c>
      <c r="B7" s="6" t="s">
        <v>17</v>
      </c>
      <c r="C7" s="6">
        <v>2021</v>
      </c>
      <c r="D7" s="3">
        <v>45209</v>
      </c>
      <c r="E7" s="6">
        <v>1</v>
      </c>
      <c r="F7" s="5">
        <v>321483.65000000002</v>
      </c>
      <c r="G7" s="6">
        <v>0</v>
      </c>
      <c r="H7" s="6">
        <v>2332142</v>
      </c>
      <c r="I7" s="7">
        <v>10286</v>
      </c>
      <c r="J7" s="7">
        <v>36457</v>
      </c>
    </row>
    <row r="8" spans="1:10" s="1" customFormat="1" x14ac:dyDescent="0.25">
      <c r="A8" s="6" t="s">
        <v>12</v>
      </c>
      <c r="B8" s="6" t="s">
        <v>18</v>
      </c>
      <c r="C8" s="6">
        <v>2021</v>
      </c>
      <c r="D8" s="3">
        <v>44523</v>
      </c>
      <c r="E8" s="6">
        <v>1</v>
      </c>
      <c r="F8" s="5">
        <v>321483.65000000002</v>
      </c>
      <c r="G8" s="6">
        <v>0</v>
      </c>
      <c r="H8" s="6">
        <v>0</v>
      </c>
      <c r="I8" s="7">
        <v>12916</v>
      </c>
      <c r="J8" s="7">
        <v>43971</v>
      </c>
    </row>
    <row r="9" spans="1:10" s="1" customFormat="1" x14ac:dyDescent="0.25">
      <c r="A9" s="6" t="s">
        <v>12</v>
      </c>
      <c r="B9" s="6" t="s">
        <v>19</v>
      </c>
      <c r="C9" s="6">
        <v>2021</v>
      </c>
      <c r="D9" s="3">
        <v>44450</v>
      </c>
      <c r="E9" s="6">
        <v>1</v>
      </c>
      <c r="F9" s="5">
        <v>321483.65000000002</v>
      </c>
      <c r="G9" s="6">
        <v>0</v>
      </c>
      <c r="H9" s="6">
        <v>0</v>
      </c>
      <c r="I9" s="7">
        <v>0</v>
      </c>
      <c r="J9" s="7">
        <v>28533</v>
      </c>
    </row>
    <row r="10" spans="1:10" s="1" customFormat="1" x14ac:dyDescent="0.25">
      <c r="A10" s="6" t="s">
        <v>12</v>
      </c>
      <c r="B10" s="6" t="s">
        <v>20</v>
      </c>
      <c r="C10" s="6">
        <v>2021</v>
      </c>
      <c r="D10" s="3">
        <v>44450</v>
      </c>
      <c r="E10" s="6">
        <v>1</v>
      </c>
      <c r="F10" s="5">
        <v>321483.65000000002</v>
      </c>
      <c r="G10" s="6">
        <v>0</v>
      </c>
      <c r="H10" s="6">
        <v>0</v>
      </c>
      <c r="I10" s="7">
        <v>0</v>
      </c>
      <c r="J10" s="7">
        <v>28557</v>
      </c>
    </row>
    <row r="11" spans="1:10" s="1" customFormat="1" x14ac:dyDescent="0.25">
      <c r="A11" s="6" t="s">
        <v>21</v>
      </c>
      <c r="B11" s="6" t="s">
        <v>22</v>
      </c>
      <c r="C11" s="6">
        <v>2013</v>
      </c>
      <c r="D11" s="3">
        <v>44635</v>
      </c>
      <c r="E11" s="6">
        <v>1</v>
      </c>
      <c r="F11" s="5">
        <v>113721.12</v>
      </c>
      <c r="G11" s="6">
        <v>0</v>
      </c>
      <c r="H11" s="6">
        <v>0</v>
      </c>
      <c r="I11" s="7">
        <v>0</v>
      </c>
      <c r="J11" s="7">
        <v>11284</v>
      </c>
    </row>
    <row r="12" spans="1:10" s="1" customFormat="1" x14ac:dyDescent="0.25">
      <c r="A12" s="6" t="s">
        <v>23</v>
      </c>
      <c r="B12" s="6" t="s">
        <v>24</v>
      </c>
      <c r="C12" s="6">
        <v>2001</v>
      </c>
      <c r="D12" s="3">
        <v>37073</v>
      </c>
      <c r="E12" s="6">
        <v>1</v>
      </c>
      <c r="F12" s="5">
        <v>47104.43</v>
      </c>
      <c r="G12" s="6">
        <v>0</v>
      </c>
      <c r="H12" s="6">
        <v>0</v>
      </c>
      <c r="I12" s="7">
        <v>4303</v>
      </c>
      <c r="J12" s="7">
        <v>17428</v>
      </c>
    </row>
    <row r="13" spans="1:10" s="1" customFormat="1" x14ac:dyDescent="0.25">
      <c r="A13" s="6" t="s">
        <v>25</v>
      </c>
      <c r="B13" s="6" t="s">
        <v>26</v>
      </c>
      <c r="C13" s="6">
        <v>2009</v>
      </c>
      <c r="D13" s="3">
        <v>42146</v>
      </c>
      <c r="E13" s="6">
        <v>1</v>
      </c>
      <c r="F13" s="5">
        <v>184571.48</v>
      </c>
      <c r="G13" s="6">
        <v>0</v>
      </c>
      <c r="H13" s="6">
        <v>0</v>
      </c>
      <c r="I13" s="7">
        <v>134</v>
      </c>
      <c r="J13" s="7">
        <v>134</v>
      </c>
    </row>
    <row r="14" spans="1:10" s="1" customFormat="1" x14ac:dyDescent="0.25">
      <c r="A14" s="6" t="s">
        <v>27</v>
      </c>
      <c r="B14" s="6" t="s">
        <v>28</v>
      </c>
      <c r="C14" s="6">
        <v>2017</v>
      </c>
      <c r="D14" s="3">
        <v>44635</v>
      </c>
      <c r="E14" s="6">
        <v>1</v>
      </c>
      <c r="F14" s="5">
        <v>57300.69</v>
      </c>
      <c r="G14" s="6">
        <v>0</v>
      </c>
      <c r="H14" s="6">
        <v>0</v>
      </c>
      <c r="I14" s="7">
        <v>8142</v>
      </c>
      <c r="J14" s="7">
        <v>32926</v>
      </c>
    </row>
    <row r="15" spans="1:10" s="1" customFormat="1" x14ac:dyDescent="0.25">
      <c r="A15" s="6" t="s">
        <v>27</v>
      </c>
      <c r="B15" s="6" t="s">
        <v>29</v>
      </c>
      <c r="C15" s="6">
        <v>2013</v>
      </c>
      <c r="D15" s="3">
        <v>41667</v>
      </c>
      <c r="E15" s="6">
        <v>1</v>
      </c>
      <c r="F15" s="5">
        <v>53332.08</v>
      </c>
      <c r="G15" s="6">
        <v>0</v>
      </c>
      <c r="H15" s="6">
        <v>0</v>
      </c>
      <c r="I15" s="7">
        <v>8089</v>
      </c>
      <c r="J15" s="7">
        <v>27995</v>
      </c>
    </row>
    <row r="16" spans="1:10" s="1" customFormat="1" x14ac:dyDescent="0.25">
      <c r="A16" s="6" t="s">
        <v>27</v>
      </c>
      <c r="B16" s="6" t="s">
        <v>30</v>
      </c>
      <c r="C16" s="6">
        <v>2007</v>
      </c>
      <c r="D16" s="3">
        <v>39231</v>
      </c>
      <c r="E16" s="6">
        <v>1</v>
      </c>
      <c r="F16" s="5">
        <v>33172.76</v>
      </c>
      <c r="G16" s="6">
        <v>0</v>
      </c>
      <c r="H16" s="6">
        <v>0</v>
      </c>
      <c r="I16" s="7">
        <v>63</v>
      </c>
      <c r="J16" s="7">
        <v>464</v>
      </c>
    </row>
    <row r="17" spans="1:10" s="1" customFormat="1" x14ac:dyDescent="0.25">
      <c r="A17" s="6" t="s">
        <v>27</v>
      </c>
      <c r="B17" s="6" t="s">
        <v>31</v>
      </c>
      <c r="C17" s="6">
        <v>2013</v>
      </c>
      <c r="D17" s="4">
        <v>41667</v>
      </c>
      <c r="E17" s="6">
        <v>1</v>
      </c>
      <c r="F17" s="5">
        <v>71667.09</v>
      </c>
      <c r="G17" s="6">
        <v>0</v>
      </c>
      <c r="H17" s="6">
        <v>0</v>
      </c>
      <c r="I17" s="7">
        <v>5976</v>
      </c>
      <c r="J17" s="7">
        <v>25053</v>
      </c>
    </row>
    <row r="18" spans="1:10" s="1" customFormat="1" x14ac:dyDescent="0.25">
      <c r="A18" s="6" t="s">
        <v>27</v>
      </c>
      <c r="B18" s="6" t="s">
        <v>32</v>
      </c>
      <c r="C18" s="6">
        <v>2010</v>
      </c>
      <c r="D18" s="3">
        <v>40289</v>
      </c>
      <c r="E18" s="6">
        <v>1</v>
      </c>
      <c r="F18" s="5">
        <v>57748.78</v>
      </c>
      <c r="G18" s="6">
        <v>0</v>
      </c>
      <c r="H18" s="6">
        <v>0</v>
      </c>
      <c r="I18" s="7">
        <v>7422</v>
      </c>
      <c r="J18" s="7">
        <v>26160</v>
      </c>
    </row>
    <row r="19" spans="1:10" s="1" customFormat="1" x14ac:dyDescent="0.25">
      <c r="A19" s="6" t="s">
        <v>33</v>
      </c>
      <c r="B19" s="6" t="s">
        <v>34</v>
      </c>
      <c r="C19" s="6">
        <v>2010</v>
      </c>
      <c r="D19" s="3">
        <v>40324</v>
      </c>
      <c r="E19" s="6">
        <v>1</v>
      </c>
      <c r="F19" s="5">
        <v>211296.47</v>
      </c>
      <c r="G19" s="6">
        <v>0</v>
      </c>
      <c r="H19" s="6">
        <v>0</v>
      </c>
      <c r="I19" s="8" t="s">
        <v>142</v>
      </c>
      <c r="J19" s="8" t="s">
        <v>143</v>
      </c>
    </row>
    <row r="20" spans="1:10" s="1" customFormat="1" x14ac:dyDescent="0.25">
      <c r="A20" s="6" t="s">
        <v>35</v>
      </c>
      <c r="B20" s="6" t="s">
        <v>36</v>
      </c>
      <c r="C20" s="6">
        <v>2010</v>
      </c>
      <c r="D20" s="3">
        <v>40280</v>
      </c>
      <c r="E20" s="6">
        <v>1</v>
      </c>
      <c r="F20" s="5">
        <v>198969.19</v>
      </c>
      <c r="G20" s="6">
        <v>0</v>
      </c>
      <c r="H20" s="6">
        <v>0</v>
      </c>
      <c r="I20" s="7">
        <v>7452</v>
      </c>
      <c r="J20" s="7">
        <v>25867</v>
      </c>
    </row>
    <row r="21" spans="1:10" s="1" customFormat="1" x14ac:dyDescent="0.25">
      <c r="A21" s="6" t="s">
        <v>35</v>
      </c>
      <c r="B21" s="6" t="s">
        <v>37</v>
      </c>
      <c r="C21" s="6">
        <v>2012</v>
      </c>
      <c r="D21" s="3">
        <v>41289</v>
      </c>
      <c r="E21" s="6">
        <v>1</v>
      </c>
      <c r="F21" s="5">
        <v>191256.2</v>
      </c>
      <c r="G21" s="6">
        <v>0</v>
      </c>
      <c r="H21" s="6">
        <v>0</v>
      </c>
      <c r="I21" s="7">
        <v>4652</v>
      </c>
      <c r="J21" s="7">
        <v>20208</v>
      </c>
    </row>
    <row r="22" spans="1:10" s="1" customFormat="1" x14ac:dyDescent="0.25">
      <c r="A22" s="6" t="s">
        <v>38</v>
      </c>
      <c r="B22" s="6" t="s">
        <v>39</v>
      </c>
      <c r="C22" s="6">
        <v>2021</v>
      </c>
      <c r="D22" s="3">
        <v>44530</v>
      </c>
      <c r="E22" s="6">
        <v>1</v>
      </c>
      <c r="F22" s="5">
        <v>120783.65</v>
      </c>
      <c r="G22" s="6">
        <v>0</v>
      </c>
      <c r="H22" s="6">
        <v>2332142</v>
      </c>
      <c r="I22" s="7">
        <v>10370</v>
      </c>
      <c r="J22" s="7">
        <v>40200</v>
      </c>
    </row>
    <row r="23" spans="1:10" s="1" customFormat="1" x14ac:dyDescent="0.25">
      <c r="A23" s="6" t="s">
        <v>38</v>
      </c>
      <c r="B23" s="6" t="s">
        <v>40</v>
      </c>
      <c r="C23" s="6">
        <v>2021</v>
      </c>
      <c r="D23" s="3">
        <v>44503</v>
      </c>
      <c r="E23" s="6">
        <v>1</v>
      </c>
      <c r="F23" s="5">
        <v>120783.65</v>
      </c>
      <c r="G23" s="6">
        <v>0</v>
      </c>
      <c r="H23" s="6">
        <v>2332142</v>
      </c>
      <c r="I23" s="7">
        <v>10492</v>
      </c>
      <c r="J23" s="7">
        <v>41284</v>
      </c>
    </row>
    <row r="24" spans="1:10" s="1" customFormat="1" x14ac:dyDescent="0.25">
      <c r="A24" s="6" t="s">
        <v>38</v>
      </c>
      <c r="B24" s="6" t="s">
        <v>41</v>
      </c>
      <c r="C24" s="6">
        <v>2021</v>
      </c>
      <c r="D24" s="3">
        <v>44487</v>
      </c>
      <c r="E24" s="6">
        <v>1</v>
      </c>
      <c r="F24" s="5">
        <v>120783.65</v>
      </c>
      <c r="G24" s="6">
        <v>0</v>
      </c>
      <c r="H24" s="6">
        <v>0</v>
      </c>
      <c r="I24" s="7">
        <v>8758</v>
      </c>
      <c r="J24" s="7">
        <v>41081</v>
      </c>
    </row>
    <row r="25" spans="1:10" s="1" customFormat="1" x14ac:dyDescent="0.25">
      <c r="A25" s="6" t="s">
        <v>38</v>
      </c>
      <c r="B25" s="6" t="s">
        <v>42</v>
      </c>
      <c r="C25" s="6">
        <v>2021</v>
      </c>
      <c r="D25" s="3">
        <v>44487</v>
      </c>
      <c r="E25" s="6">
        <v>1</v>
      </c>
      <c r="F25" s="5">
        <v>120783.65</v>
      </c>
      <c r="G25" s="6">
        <v>0</v>
      </c>
      <c r="H25" s="6">
        <v>2332142</v>
      </c>
      <c r="I25" s="7">
        <v>8440</v>
      </c>
      <c r="J25" s="7">
        <v>36706</v>
      </c>
    </row>
    <row r="26" spans="1:10" s="1" customFormat="1" x14ac:dyDescent="0.25">
      <c r="A26" s="6" t="s">
        <v>38</v>
      </c>
      <c r="B26" s="6" t="s">
        <v>43</v>
      </c>
      <c r="C26" s="6">
        <v>2021</v>
      </c>
      <c r="D26" s="3">
        <v>44503</v>
      </c>
      <c r="E26" s="6">
        <v>1</v>
      </c>
      <c r="F26" s="5">
        <v>120783.65</v>
      </c>
      <c r="G26" s="6">
        <v>0</v>
      </c>
      <c r="H26" s="6">
        <v>2332142</v>
      </c>
      <c r="I26" s="7">
        <v>9891</v>
      </c>
      <c r="J26" s="7">
        <v>32466</v>
      </c>
    </row>
    <row r="27" spans="1:10" s="1" customFormat="1" x14ac:dyDescent="0.25">
      <c r="A27" s="6" t="s">
        <v>38</v>
      </c>
      <c r="B27" s="6" t="s">
        <v>44</v>
      </c>
      <c r="C27" s="6">
        <v>2021</v>
      </c>
      <c r="D27" s="3">
        <v>44503</v>
      </c>
      <c r="E27" s="6">
        <v>1</v>
      </c>
      <c r="F27" s="5">
        <v>120783.65</v>
      </c>
      <c r="G27" s="6">
        <v>0</v>
      </c>
      <c r="H27" s="6">
        <v>2332142</v>
      </c>
      <c r="I27" s="7">
        <v>16006</v>
      </c>
      <c r="J27" s="7">
        <v>60361</v>
      </c>
    </row>
    <row r="28" spans="1:10" s="1" customFormat="1" x14ac:dyDescent="0.25">
      <c r="A28" s="6" t="s">
        <v>38</v>
      </c>
      <c r="B28" s="6" t="s">
        <v>45</v>
      </c>
      <c r="C28" s="6">
        <v>2021</v>
      </c>
      <c r="D28" s="3">
        <v>44503</v>
      </c>
      <c r="E28" s="6">
        <v>1</v>
      </c>
      <c r="F28" s="5">
        <v>120783.65</v>
      </c>
      <c r="G28" s="6">
        <v>0</v>
      </c>
      <c r="H28" s="6">
        <v>0</v>
      </c>
      <c r="I28" s="7">
        <v>6641</v>
      </c>
      <c r="J28" s="7">
        <v>24287</v>
      </c>
    </row>
    <row r="29" spans="1:10" s="1" customFormat="1" x14ac:dyDescent="0.25">
      <c r="A29" s="6" t="s">
        <v>46</v>
      </c>
      <c r="B29" s="6" t="s">
        <v>47</v>
      </c>
      <c r="C29" s="6">
        <v>2021</v>
      </c>
      <c r="D29" s="3">
        <v>44769</v>
      </c>
      <c r="E29" s="6">
        <v>1</v>
      </c>
      <c r="F29" s="5">
        <v>531084.94999999995</v>
      </c>
      <c r="G29" s="6">
        <v>0</v>
      </c>
      <c r="H29" s="6">
        <v>2332142</v>
      </c>
      <c r="I29" s="7">
        <v>0</v>
      </c>
      <c r="J29" s="7">
        <v>42228</v>
      </c>
    </row>
    <row r="30" spans="1:10" s="1" customFormat="1" x14ac:dyDescent="0.25">
      <c r="A30" s="6" t="s">
        <v>48</v>
      </c>
      <c r="B30" s="6" t="s">
        <v>49</v>
      </c>
      <c r="C30" s="6">
        <v>2020</v>
      </c>
      <c r="D30" s="3">
        <v>44701</v>
      </c>
      <c r="E30" s="6">
        <v>1</v>
      </c>
      <c r="F30" s="5">
        <v>212848</v>
      </c>
      <c r="G30" s="6">
        <v>0</v>
      </c>
      <c r="H30" s="6">
        <v>0</v>
      </c>
      <c r="I30" s="7">
        <v>10311</v>
      </c>
      <c r="J30" s="7">
        <v>41127</v>
      </c>
    </row>
    <row r="31" spans="1:10" s="1" customFormat="1" x14ac:dyDescent="0.25">
      <c r="A31" s="6" t="s">
        <v>48</v>
      </c>
      <c r="B31" s="6" t="s">
        <v>50</v>
      </c>
      <c r="C31" s="6">
        <v>2020</v>
      </c>
      <c r="D31" s="3">
        <v>44701</v>
      </c>
      <c r="E31" s="6">
        <v>1</v>
      </c>
      <c r="F31" s="5">
        <v>212848</v>
      </c>
      <c r="G31" s="6">
        <v>0</v>
      </c>
      <c r="H31" s="6">
        <v>0</v>
      </c>
      <c r="I31" s="7">
        <v>5955</v>
      </c>
      <c r="J31" s="7">
        <v>19154</v>
      </c>
    </row>
    <row r="32" spans="1:10" s="1" customFormat="1" x14ac:dyDescent="0.25">
      <c r="A32" s="6" t="s">
        <v>48</v>
      </c>
      <c r="B32" s="6" t="s">
        <v>51</v>
      </c>
      <c r="C32" s="6">
        <v>2020</v>
      </c>
      <c r="D32" s="3">
        <v>44707</v>
      </c>
      <c r="E32" s="6">
        <v>1</v>
      </c>
      <c r="F32" s="5">
        <v>212848</v>
      </c>
      <c r="G32" s="6">
        <v>0</v>
      </c>
      <c r="H32" s="6">
        <v>2332142</v>
      </c>
      <c r="I32" s="7">
        <v>9513</v>
      </c>
      <c r="J32" s="7">
        <v>38105</v>
      </c>
    </row>
    <row r="33" spans="1:10" s="1" customFormat="1" x14ac:dyDescent="0.25">
      <c r="A33" s="6" t="s">
        <v>52</v>
      </c>
      <c r="B33" s="6" t="s">
        <v>53</v>
      </c>
      <c r="C33" s="6">
        <v>2022</v>
      </c>
      <c r="D33" s="3">
        <v>44725</v>
      </c>
      <c r="E33" s="6">
        <v>1</v>
      </c>
      <c r="F33" s="5">
        <v>374589.56</v>
      </c>
      <c r="G33" s="6">
        <v>0</v>
      </c>
      <c r="H33" s="6">
        <v>9871225</v>
      </c>
      <c r="I33" s="7">
        <v>314</v>
      </c>
      <c r="J33" s="7">
        <v>7845</v>
      </c>
    </row>
    <row r="34" spans="1:10" s="1" customFormat="1" x14ac:dyDescent="0.25">
      <c r="A34" s="6" t="s">
        <v>38</v>
      </c>
      <c r="B34" s="6" t="s">
        <v>54</v>
      </c>
      <c r="C34" s="6">
        <v>2022</v>
      </c>
      <c r="D34" s="3">
        <v>44746</v>
      </c>
      <c r="E34" s="6">
        <v>1</v>
      </c>
      <c r="F34" s="5">
        <v>134229.56</v>
      </c>
      <c r="G34" s="6">
        <v>0</v>
      </c>
      <c r="H34" s="6">
        <v>2332142</v>
      </c>
      <c r="I34" s="7">
        <v>10040</v>
      </c>
      <c r="J34" s="7">
        <v>36990</v>
      </c>
    </row>
    <row r="35" spans="1:10" s="1" customFormat="1" x14ac:dyDescent="0.25">
      <c r="A35" s="6" t="s">
        <v>38</v>
      </c>
      <c r="B35" s="6" t="s">
        <v>55</v>
      </c>
      <c r="C35" s="6">
        <v>2022</v>
      </c>
      <c r="D35" s="3">
        <v>45265</v>
      </c>
      <c r="E35" s="6">
        <v>1</v>
      </c>
      <c r="F35" s="5">
        <v>134229.56</v>
      </c>
      <c r="G35" s="6">
        <v>0</v>
      </c>
      <c r="H35" s="6">
        <v>2332142</v>
      </c>
      <c r="I35" s="7">
        <v>11188</v>
      </c>
      <c r="J35" s="7">
        <v>44360</v>
      </c>
    </row>
    <row r="36" spans="1:10" s="1" customFormat="1" x14ac:dyDescent="0.25">
      <c r="A36" s="6" t="s">
        <v>38</v>
      </c>
      <c r="B36" s="6" t="s">
        <v>56</v>
      </c>
      <c r="C36" s="6">
        <v>2022</v>
      </c>
      <c r="D36" s="3">
        <v>44746</v>
      </c>
      <c r="E36" s="6">
        <v>1</v>
      </c>
      <c r="F36" s="5">
        <v>134229.56</v>
      </c>
      <c r="G36" s="6">
        <v>0</v>
      </c>
      <c r="H36" s="6">
        <v>2332142</v>
      </c>
      <c r="I36" s="7">
        <v>9679</v>
      </c>
      <c r="J36" s="7">
        <v>38358</v>
      </c>
    </row>
    <row r="37" spans="1:10" s="1" customFormat="1" x14ac:dyDescent="0.25">
      <c r="A37" s="6" t="s">
        <v>38</v>
      </c>
      <c r="B37" s="6" t="s">
        <v>57</v>
      </c>
      <c r="C37" s="6">
        <v>2022</v>
      </c>
      <c r="D37" s="3">
        <v>44746</v>
      </c>
      <c r="E37" s="6">
        <v>1</v>
      </c>
      <c r="F37" s="5">
        <v>134229.56</v>
      </c>
      <c r="G37" s="6">
        <v>0</v>
      </c>
      <c r="H37" s="6">
        <v>2332142</v>
      </c>
      <c r="I37" s="7">
        <v>10258</v>
      </c>
      <c r="J37" s="7">
        <v>39432</v>
      </c>
    </row>
    <row r="38" spans="1:10" s="1" customFormat="1" x14ac:dyDescent="0.25">
      <c r="A38" s="6" t="s">
        <v>38</v>
      </c>
      <c r="B38" s="6" t="s">
        <v>58</v>
      </c>
      <c r="C38" s="6">
        <v>2022</v>
      </c>
      <c r="D38" s="3">
        <v>44746</v>
      </c>
      <c r="E38" s="6">
        <v>1</v>
      </c>
      <c r="F38" s="5">
        <v>134229.56</v>
      </c>
      <c r="G38" s="6">
        <v>0</v>
      </c>
      <c r="H38" s="6">
        <v>2332142</v>
      </c>
      <c r="I38" s="7">
        <v>10479</v>
      </c>
      <c r="J38" s="7">
        <v>41110</v>
      </c>
    </row>
    <row r="39" spans="1:10" s="1" customFormat="1" x14ac:dyDescent="0.25">
      <c r="A39" s="6" t="s">
        <v>38</v>
      </c>
      <c r="B39" s="6" t="s">
        <v>59</v>
      </c>
      <c r="C39" s="6">
        <v>2022</v>
      </c>
      <c r="D39" s="3">
        <v>44746</v>
      </c>
      <c r="E39" s="6">
        <v>1</v>
      </c>
      <c r="F39" s="5">
        <v>134229.56</v>
      </c>
      <c r="G39" s="6">
        <v>0</v>
      </c>
      <c r="H39" s="6">
        <v>2332142</v>
      </c>
      <c r="I39" s="7">
        <v>8338</v>
      </c>
      <c r="J39" s="7">
        <v>35653</v>
      </c>
    </row>
    <row r="40" spans="1:10" s="1" customFormat="1" x14ac:dyDescent="0.25">
      <c r="A40" s="6" t="s">
        <v>60</v>
      </c>
      <c r="B40" s="6" t="s">
        <v>61</v>
      </c>
      <c r="C40" s="6">
        <v>2023</v>
      </c>
      <c r="D40" s="3">
        <v>45028</v>
      </c>
      <c r="E40" s="6">
        <v>1</v>
      </c>
      <c r="F40" s="5">
        <v>1625048.15</v>
      </c>
      <c r="G40" s="6">
        <v>0</v>
      </c>
      <c r="H40" s="6">
        <v>0</v>
      </c>
      <c r="I40" s="7">
        <v>5734</v>
      </c>
      <c r="J40" s="7">
        <v>19387</v>
      </c>
    </row>
    <row r="41" spans="1:10" s="1" customFormat="1" x14ac:dyDescent="0.25">
      <c r="A41" s="6" t="s">
        <v>62</v>
      </c>
      <c r="B41" s="6" t="s">
        <v>63</v>
      </c>
      <c r="C41" s="6">
        <v>2022</v>
      </c>
      <c r="D41" s="3">
        <v>45041</v>
      </c>
      <c r="E41" s="6">
        <v>1</v>
      </c>
      <c r="F41" s="5">
        <v>90240</v>
      </c>
      <c r="G41" s="6">
        <v>0</v>
      </c>
      <c r="H41" s="6">
        <v>0</v>
      </c>
      <c r="I41" s="7">
        <v>3095</v>
      </c>
      <c r="J41" s="7">
        <v>31042</v>
      </c>
    </row>
    <row r="42" spans="1:10" s="1" customFormat="1" x14ac:dyDescent="0.25">
      <c r="A42" s="6" t="s">
        <v>64</v>
      </c>
      <c r="B42" s="6" t="s">
        <v>65</v>
      </c>
      <c r="C42" s="6">
        <v>2023</v>
      </c>
      <c r="D42" s="3">
        <v>45094</v>
      </c>
      <c r="E42" s="6">
        <v>1</v>
      </c>
      <c r="F42" s="5">
        <v>749892.99</v>
      </c>
      <c r="G42" s="6">
        <v>0</v>
      </c>
      <c r="H42" s="6">
        <v>12203367</v>
      </c>
      <c r="I42" s="7">
        <v>10559</v>
      </c>
      <c r="J42" s="7">
        <v>41944</v>
      </c>
    </row>
    <row r="43" spans="1:10" s="1" customFormat="1" x14ac:dyDescent="0.25">
      <c r="A43" s="6" t="s">
        <v>64</v>
      </c>
      <c r="B43" s="6" t="s">
        <v>66</v>
      </c>
      <c r="C43" s="6">
        <v>2023</v>
      </c>
      <c r="D43" s="3">
        <v>45092</v>
      </c>
      <c r="E43" s="6">
        <v>1</v>
      </c>
      <c r="F43" s="5">
        <v>749892.99</v>
      </c>
      <c r="G43" s="6">
        <v>0</v>
      </c>
      <c r="H43" s="6">
        <v>12203367</v>
      </c>
      <c r="I43" s="7">
        <v>10133</v>
      </c>
      <c r="J43" s="7">
        <v>41933</v>
      </c>
    </row>
    <row r="44" spans="1:10" s="1" customFormat="1" x14ac:dyDescent="0.25">
      <c r="A44" s="6" t="s">
        <v>67</v>
      </c>
      <c r="B44" s="6" t="s">
        <v>68</v>
      </c>
      <c r="C44" s="6">
        <v>2023</v>
      </c>
      <c r="D44" s="3">
        <v>45094</v>
      </c>
      <c r="E44" s="6">
        <v>1</v>
      </c>
      <c r="F44" s="5">
        <v>189575.9</v>
      </c>
      <c r="G44" s="6">
        <v>0</v>
      </c>
      <c r="H44" s="6">
        <v>2332142</v>
      </c>
      <c r="I44" s="7">
        <v>3771</v>
      </c>
      <c r="J44" s="7">
        <v>20157</v>
      </c>
    </row>
    <row r="45" spans="1:10" s="1" customFormat="1" x14ac:dyDescent="0.25">
      <c r="A45" s="6" t="s">
        <v>27</v>
      </c>
      <c r="B45" s="6" t="s">
        <v>69</v>
      </c>
      <c r="C45" s="6">
        <v>2023</v>
      </c>
      <c r="D45" s="3">
        <v>45094</v>
      </c>
      <c r="E45" s="6">
        <v>1</v>
      </c>
      <c r="F45" s="5">
        <v>76405.47</v>
      </c>
      <c r="G45" s="6">
        <v>0</v>
      </c>
      <c r="H45" s="6">
        <v>2332142</v>
      </c>
      <c r="I45" s="7">
        <v>9345</v>
      </c>
      <c r="J45" s="7">
        <v>37147</v>
      </c>
    </row>
    <row r="46" spans="1:10" s="1" customFormat="1" x14ac:dyDescent="0.25">
      <c r="A46" s="6" t="s">
        <v>27</v>
      </c>
      <c r="B46" s="6" t="s">
        <v>70</v>
      </c>
      <c r="C46" s="6">
        <v>2023</v>
      </c>
      <c r="D46" s="3">
        <v>45094</v>
      </c>
      <c r="E46" s="6">
        <v>1</v>
      </c>
      <c r="F46" s="5">
        <v>76405.47</v>
      </c>
      <c r="G46" s="6">
        <v>0</v>
      </c>
      <c r="H46" s="6">
        <v>2332142</v>
      </c>
      <c r="I46" s="7">
        <v>4528</v>
      </c>
      <c r="J46" s="7">
        <v>22516</v>
      </c>
    </row>
    <row r="47" spans="1:10" s="1" customFormat="1" x14ac:dyDescent="0.25">
      <c r="A47" s="6" t="s">
        <v>27</v>
      </c>
      <c r="B47" s="6" t="s">
        <v>71</v>
      </c>
      <c r="C47" s="6">
        <v>2023</v>
      </c>
      <c r="D47" s="3">
        <v>45094</v>
      </c>
      <c r="E47" s="6">
        <v>1</v>
      </c>
      <c r="F47" s="5">
        <v>76405.47</v>
      </c>
      <c r="G47" s="6">
        <v>0</v>
      </c>
      <c r="H47" s="6">
        <v>2332142</v>
      </c>
      <c r="I47" s="7">
        <v>9160</v>
      </c>
      <c r="J47" s="7">
        <v>31095</v>
      </c>
    </row>
    <row r="48" spans="1:10" s="1" customFormat="1" x14ac:dyDescent="0.25">
      <c r="A48" s="6" t="s">
        <v>27</v>
      </c>
      <c r="B48" s="6" t="s">
        <v>72</v>
      </c>
      <c r="C48" s="6">
        <v>2023</v>
      </c>
      <c r="D48" s="3">
        <v>45094</v>
      </c>
      <c r="E48" s="6">
        <v>1</v>
      </c>
      <c r="F48" s="5">
        <v>76405.47</v>
      </c>
      <c r="G48" s="6">
        <v>0</v>
      </c>
      <c r="H48" s="6">
        <v>2332142</v>
      </c>
      <c r="I48" s="7">
        <v>7800</v>
      </c>
      <c r="J48" s="7">
        <v>28760</v>
      </c>
    </row>
    <row r="49" spans="1:10" s="1" customFormat="1" x14ac:dyDescent="0.25">
      <c r="A49" s="6" t="s">
        <v>73</v>
      </c>
      <c r="B49" s="6" t="s">
        <v>74</v>
      </c>
      <c r="C49" s="6">
        <v>2023</v>
      </c>
      <c r="D49" s="3">
        <v>45083</v>
      </c>
      <c r="E49" s="6">
        <v>1</v>
      </c>
      <c r="F49" s="5">
        <v>374884.9</v>
      </c>
      <c r="G49" s="6">
        <v>0</v>
      </c>
      <c r="H49" s="6">
        <v>2332142</v>
      </c>
      <c r="I49" s="7">
        <v>202</v>
      </c>
      <c r="J49" s="7">
        <v>11426</v>
      </c>
    </row>
    <row r="50" spans="1:10" s="1" customFormat="1" x14ac:dyDescent="0.25">
      <c r="A50" s="6" t="s">
        <v>73</v>
      </c>
      <c r="B50" s="6" t="s">
        <v>75</v>
      </c>
      <c r="C50" s="6">
        <v>2023</v>
      </c>
      <c r="D50" s="3">
        <v>45133</v>
      </c>
      <c r="E50" s="6">
        <v>1</v>
      </c>
      <c r="F50" s="5">
        <v>374884.9</v>
      </c>
      <c r="G50" s="6">
        <v>0</v>
      </c>
      <c r="H50" s="6">
        <v>2332142</v>
      </c>
      <c r="I50" s="7">
        <v>9304</v>
      </c>
      <c r="J50" s="7">
        <v>37914</v>
      </c>
    </row>
    <row r="51" spans="1:10" s="1" customFormat="1" x14ac:dyDescent="0.25">
      <c r="A51" s="6" t="s">
        <v>76</v>
      </c>
      <c r="B51" s="6" t="s">
        <v>77</v>
      </c>
      <c r="C51" s="6">
        <v>2023</v>
      </c>
      <c r="D51" s="3">
        <v>45173</v>
      </c>
      <c r="E51" s="6">
        <v>1</v>
      </c>
      <c r="F51" s="5">
        <v>635664.4</v>
      </c>
      <c r="G51" s="6">
        <v>0</v>
      </c>
      <c r="H51" s="6">
        <v>2332142</v>
      </c>
      <c r="I51" s="7">
        <v>8577</v>
      </c>
      <c r="J51" s="7">
        <v>28187</v>
      </c>
    </row>
    <row r="52" spans="1:10" s="1" customFormat="1" x14ac:dyDescent="0.25">
      <c r="A52" s="6" t="s">
        <v>64</v>
      </c>
      <c r="B52" s="6" t="s">
        <v>78</v>
      </c>
      <c r="C52" s="6">
        <v>2023</v>
      </c>
      <c r="D52" s="3">
        <v>45184</v>
      </c>
      <c r="E52" s="6">
        <v>1</v>
      </c>
      <c r="F52" s="5">
        <v>749884.04</v>
      </c>
      <c r="G52" s="6">
        <v>0</v>
      </c>
      <c r="H52" s="6">
        <v>12203367</v>
      </c>
      <c r="I52" s="7">
        <v>9164</v>
      </c>
      <c r="J52" s="7">
        <v>39301</v>
      </c>
    </row>
    <row r="53" spans="1:10" s="1" customFormat="1" x14ac:dyDescent="0.25">
      <c r="A53" s="6" t="s">
        <v>64</v>
      </c>
      <c r="B53" s="6" t="s">
        <v>79</v>
      </c>
      <c r="C53" s="6">
        <v>2024</v>
      </c>
      <c r="D53" s="3">
        <v>45485</v>
      </c>
      <c r="E53" s="6">
        <v>1</v>
      </c>
      <c r="F53" s="5">
        <v>832475.02</v>
      </c>
      <c r="G53" s="6">
        <v>0</v>
      </c>
      <c r="H53" s="6">
        <v>12203367</v>
      </c>
      <c r="I53" s="7">
        <v>9068</v>
      </c>
      <c r="J53" s="7">
        <v>15763</v>
      </c>
    </row>
    <row r="54" spans="1:10" s="1" customFormat="1" x14ac:dyDescent="0.25">
      <c r="A54" s="6" t="s">
        <v>80</v>
      </c>
      <c r="B54" s="6" t="s">
        <v>81</v>
      </c>
      <c r="C54" s="6">
        <v>2024</v>
      </c>
      <c r="D54" s="3">
        <v>45540</v>
      </c>
      <c r="E54" s="6">
        <v>1</v>
      </c>
      <c r="F54" s="5">
        <v>336164.85</v>
      </c>
      <c r="G54" s="6">
        <v>0</v>
      </c>
      <c r="H54" s="6">
        <v>0</v>
      </c>
      <c r="I54" s="7">
        <v>6162</v>
      </c>
      <c r="J54" s="7">
        <v>7700</v>
      </c>
    </row>
    <row r="55" spans="1:10" s="1" customFormat="1" x14ac:dyDescent="0.25">
      <c r="A55" s="6" t="s">
        <v>80</v>
      </c>
      <c r="B55" s="6" t="s">
        <v>82</v>
      </c>
      <c r="C55" s="6">
        <v>2024</v>
      </c>
      <c r="D55" s="3">
        <v>45540</v>
      </c>
      <c r="E55" s="6">
        <v>1</v>
      </c>
      <c r="F55" s="5">
        <v>336164.85</v>
      </c>
      <c r="G55" s="6">
        <v>0</v>
      </c>
      <c r="H55" s="6">
        <v>0</v>
      </c>
      <c r="I55" s="7">
        <v>8236</v>
      </c>
      <c r="J55" s="7">
        <v>10092</v>
      </c>
    </row>
    <row r="56" spans="1:10" s="1" customFormat="1" x14ac:dyDescent="0.25">
      <c r="A56" s="6" t="s">
        <v>80</v>
      </c>
      <c r="B56" s="6" t="s">
        <v>83</v>
      </c>
      <c r="C56" s="6">
        <v>2024</v>
      </c>
      <c r="D56" s="3">
        <v>45540</v>
      </c>
      <c r="E56" s="6">
        <v>1</v>
      </c>
      <c r="F56" s="5">
        <v>336164.85</v>
      </c>
      <c r="G56" s="6">
        <v>0</v>
      </c>
      <c r="H56" s="6">
        <v>0</v>
      </c>
      <c r="I56" s="7">
        <v>10886</v>
      </c>
      <c r="J56" s="7">
        <v>12586</v>
      </c>
    </row>
    <row r="57" spans="1:10" s="1" customFormat="1" x14ac:dyDescent="0.25">
      <c r="A57" s="6" t="s">
        <v>80</v>
      </c>
      <c r="B57" s="6" t="s">
        <v>84</v>
      </c>
      <c r="C57" s="6">
        <v>2024</v>
      </c>
      <c r="D57" s="3">
        <v>45540</v>
      </c>
      <c r="E57" s="6">
        <v>1</v>
      </c>
      <c r="F57" s="5">
        <v>336252.85</v>
      </c>
      <c r="G57" s="6">
        <v>0</v>
      </c>
      <c r="H57" s="6">
        <v>0</v>
      </c>
      <c r="I57" s="7">
        <v>6531</v>
      </c>
      <c r="J57" s="7">
        <v>8026</v>
      </c>
    </row>
    <row r="58" spans="1:10" s="1" customFormat="1" x14ac:dyDescent="0.25">
      <c r="A58" s="6" t="s">
        <v>80</v>
      </c>
      <c r="B58" s="6" t="s">
        <v>85</v>
      </c>
      <c r="C58" s="6">
        <v>2024</v>
      </c>
      <c r="D58" s="3">
        <v>45540</v>
      </c>
      <c r="E58" s="6">
        <v>1</v>
      </c>
      <c r="F58" s="5">
        <v>337474.85</v>
      </c>
      <c r="G58" s="6">
        <v>0</v>
      </c>
      <c r="H58" s="6">
        <v>0</v>
      </c>
      <c r="I58" s="7">
        <v>9697</v>
      </c>
      <c r="J58" s="7">
        <v>11384</v>
      </c>
    </row>
    <row r="59" spans="1:10" s="1" customFormat="1" x14ac:dyDescent="0.25">
      <c r="A59" s="6" t="s">
        <v>80</v>
      </c>
      <c r="B59" s="6" t="s">
        <v>86</v>
      </c>
      <c r="C59" s="6">
        <v>2024</v>
      </c>
      <c r="D59" s="3">
        <v>45540</v>
      </c>
      <c r="E59" s="6">
        <v>1</v>
      </c>
      <c r="F59" s="5">
        <v>337818.85</v>
      </c>
      <c r="G59" s="6">
        <v>0</v>
      </c>
      <c r="H59" s="6">
        <v>0</v>
      </c>
      <c r="I59" s="7">
        <v>11846</v>
      </c>
      <c r="J59" s="7">
        <v>13145</v>
      </c>
    </row>
    <row r="60" spans="1:10" s="1" customFormat="1" x14ac:dyDescent="0.25">
      <c r="A60" s="6" t="s">
        <v>87</v>
      </c>
      <c r="B60" s="9">
        <v>0</v>
      </c>
      <c r="C60" s="9">
        <v>0</v>
      </c>
      <c r="D60" s="5" t="s">
        <v>88</v>
      </c>
      <c r="E60" s="6">
        <v>1</v>
      </c>
      <c r="F60" s="5">
        <v>122877114.38</v>
      </c>
      <c r="G60" s="6">
        <f>10505430.85/1000</f>
        <v>10505.430849999999</v>
      </c>
      <c r="H60" s="6">
        <v>0</v>
      </c>
      <c r="I60" s="6">
        <v>0</v>
      </c>
      <c r="J60" s="6">
        <v>0</v>
      </c>
    </row>
    <row r="61" spans="1:10" s="1" customFormat="1" x14ac:dyDescent="0.25">
      <c r="A61" s="6" t="s">
        <v>89</v>
      </c>
      <c r="B61" s="9">
        <v>0</v>
      </c>
      <c r="C61" s="9">
        <v>0</v>
      </c>
      <c r="D61" s="5" t="s">
        <v>90</v>
      </c>
      <c r="E61" s="6">
        <v>1</v>
      </c>
      <c r="F61" s="5">
        <v>194176301.88999999</v>
      </c>
      <c r="G61" s="6">
        <v>0</v>
      </c>
      <c r="H61" s="6">
        <v>0</v>
      </c>
      <c r="I61" s="6">
        <v>0</v>
      </c>
      <c r="J61" s="6">
        <v>0</v>
      </c>
    </row>
    <row r="62" spans="1:10" s="1" customFormat="1" x14ac:dyDescent="0.25">
      <c r="A62" s="6" t="s">
        <v>91</v>
      </c>
      <c r="B62" s="9">
        <v>0</v>
      </c>
      <c r="C62" s="9">
        <v>0</v>
      </c>
      <c r="D62" s="5" t="s">
        <v>92</v>
      </c>
      <c r="E62" s="6">
        <v>1</v>
      </c>
      <c r="F62" s="5">
        <v>220092844</v>
      </c>
      <c r="G62" s="6">
        <f>4691630.28/1000</f>
        <v>4691.6302800000003</v>
      </c>
      <c r="H62" s="6">
        <v>0</v>
      </c>
      <c r="I62" s="6">
        <v>0</v>
      </c>
      <c r="J62" s="6">
        <v>0</v>
      </c>
    </row>
    <row r="63" spans="1:10" s="1" customFormat="1" x14ac:dyDescent="0.25">
      <c r="A63" s="6" t="s">
        <v>93</v>
      </c>
      <c r="B63" s="9">
        <v>0</v>
      </c>
      <c r="C63" s="9">
        <v>0</v>
      </c>
      <c r="D63" s="5" t="s">
        <v>94</v>
      </c>
      <c r="E63" s="6">
        <v>1</v>
      </c>
      <c r="F63" s="5">
        <v>152960130</v>
      </c>
      <c r="G63" s="6">
        <f>11212277.85/1000</f>
        <v>11212.27785</v>
      </c>
      <c r="H63" s="6">
        <v>0</v>
      </c>
      <c r="I63" s="6">
        <v>0</v>
      </c>
      <c r="J63" s="6">
        <v>0</v>
      </c>
    </row>
    <row r="64" spans="1:10" s="1" customFormat="1" x14ac:dyDescent="0.25">
      <c r="A64" s="6" t="s">
        <v>95</v>
      </c>
      <c r="B64" s="9">
        <v>0</v>
      </c>
      <c r="C64" s="9">
        <v>0</v>
      </c>
      <c r="D64" s="5" t="s">
        <v>96</v>
      </c>
      <c r="E64" s="6">
        <v>1</v>
      </c>
      <c r="F64" s="5">
        <v>54036987.020000003</v>
      </c>
      <c r="G64" s="6">
        <f>15900433.22/1000</f>
        <v>15900.433220000001</v>
      </c>
      <c r="H64" s="6">
        <v>0</v>
      </c>
      <c r="I64" s="6">
        <v>0</v>
      </c>
      <c r="J64" s="6">
        <v>0</v>
      </c>
    </row>
    <row r="65" spans="1:10" s="1" customFormat="1" x14ac:dyDescent="0.25">
      <c r="A65" s="6" t="s">
        <v>97</v>
      </c>
      <c r="B65" s="9">
        <v>0</v>
      </c>
      <c r="C65" s="9">
        <v>0</v>
      </c>
      <c r="D65" s="5" t="s">
        <v>98</v>
      </c>
      <c r="E65" s="6">
        <v>1</v>
      </c>
      <c r="F65" s="5">
        <v>216534832.93000001</v>
      </c>
      <c r="G65" s="6">
        <f>4601901.28/1000</f>
        <v>4601.90128</v>
      </c>
      <c r="H65" s="6">
        <v>0</v>
      </c>
      <c r="I65" s="6">
        <v>0</v>
      </c>
      <c r="J65" s="6">
        <v>0</v>
      </c>
    </row>
    <row r="66" spans="1:10" s="1" customFormat="1" x14ac:dyDescent="0.25">
      <c r="A66" s="6" t="s">
        <v>97</v>
      </c>
      <c r="B66" s="9">
        <v>0</v>
      </c>
      <c r="C66" s="9">
        <v>0</v>
      </c>
      <c r="D66" s="5" t="s">
        <v>98</v>
      </c>
      <c r="E66" s="6">
        <v>1</v>
      </c>
      <c r="F66" s="5">
        <v>216534832.93000001</v>
      </c>
      <c r="G66" s="6">
        <f>44361354.66/1000</f>
        <v>44361.354659999997</v>
      </c>
      <c r="H66" s="6">
        <v>0</v>
      </c>
      <c r="I66" s="6">
        <v>0</v>
      </c>
      <c r="J66" s="6">
        <v>0</v>
      </c>
    </row>
    <row r="67" spans="1:10" s="1" customFormat="1" x14ac:dyDescent="0.25">
      <c r="A67" s="6" t="s">
        <v>99</v>
      </c>
      <c r="B67" s="9">
        <v>0</v>
      </c>
      <c r="C67" s="9">
        <v>0</v>
      </c>
      <c r="D67" s="5" t="s">
        <v>100</v>
      </c>
      <c r="E67" s="6">
        <v>1</v>
      </c>
      <c r="F67" s="5">
        <v>288947746.26999998</v>
      </c>
      <c r="G67" s="6">
        <v>0</v>
      </c>
      <c r="H67" s="6">
        <v>0</v>
      </c>
      <c r="I67" s="6">
        <v>0</v>
      </c>
      <c r="J67" s="6">
        <v>0</v>
      </c>
    </row>
    <row r="68" spans="1:10" s="1" customFormat="1" x14ac:dyDescent="0.25">
      <c r="A68" s="6" t="s">
        <v>101</v>
      </c>
      <c r="B68" s="9">
        <v>0</v>
      </c>
      <c r="C68" s="9">
        <v>0</v>
      </c>
      <c r="D68" s="5" t="s">
        <v>102</v>
      </c>
      <c r="E68" s="6">
        <v>1</v>
      </c>
      <c r="F68" s="5">
        <v>120581318.06</v>
      </c>
      <c r="G68" s="6">
        <f>4796403.54/1000</f>
        <v>4796.4035400000002</v>
      </c>
      <c r="H68" s="6">
        <v>0</v>
      </c>
      <c r="I68" s="6">
        <v>0</v>
      </c>
      <c r="J68" s="6">
        <v>0</v>
      </c>
    </row>
    <row r="69" spans="1:10" s="1" customFormat="1" x14ac:dyDescent="0.25">
      <c r="A69" s="6" t="s">
        <v>103</v>
      </c>
      <c r="B69" s="9">
        <v>0</v>
      </c>
      <c r="C69" s="9">
        <v>0</v>
      </c>
      <c r="D69" s="5" t="s">
        <v>104</v>
      </c>
      <c r="E69" s="6">
        <v>1</v>
      </c>
      <c r="F69" s="5">
        <v>54158452.560000002</v>
      </c>
      <c r="G69" s="6">
        <f>8220722.94/1000</f>
        <v>8220.7229399999997</v>
      </c>
      <c r="H69" s="6">
        <v>0</v>
      </c>
      <c r="I69" s="6">
        <v>0</v>
      </c>
      <c r="J69" s="6">
        <v>0</v>
      </c>
    </row>
    <row r="70" spans="1:10" s="1" customFormat="1" x14ac:dyDescent="0.25">
      <c r="A70" s="6" t="s">
        <v>105</v>
      </c>
      <c r="B70" s="9">
        <v>0</v>
      </c>
      <c r="C70" s="9">
        <v>0</v>
      </c>
      <c r="D70" s="5" t="s">
        <v>106</v>
      </c>
      <c r="E70" s="6">
        <v>1</v>
      </c>
      <c r="F70" s="5">
        <v>128353001.59</v>
      </c>
      <c r="G70" s="6">
        <v>0</v>
      </c>
      <c r="H70" s="6">
        <v>0</v>
      </c>
      <c r="I70" s="6">
        <v>0</v>
      </c>
      <c r="J70" s="6">
        <v>0</v>
      </c>
    </row>
    <row r="71" spans="1:10" s="1" customFormat="1" x14ac:dyDescent="0.25">
      <c r="A71" s="6" t="s">
        <v>107</v>
      </c>
      <c r="B71" s="9">
        <v>0</v>
      </c>
      <c r="C71" s="9">
        <v>0</v>
      </c>
      <c r="D71" s="5" t="s">
        <v>106</v>
      </c>
      <c r="E71" s="6">
        <v>1</v>
      </c>
      <c r="F71" s="5">
        <v>128353001.59</v>
      </c>
      <c r="G71" s="6">
        <v>0</v>
      </c>
      <c r="H71" s="6">
        <v>0</v>
      </c>
      <c r="I71" s="6">
        <v>0</v>
      </c>
      <c r="J71" s="6">
        <v>0</v>
      </c>
    </row>
    <row r="72" spans="1:10" s="1" customFormat="1" x14ac:dyDescent="0.25">
      <c r="A72" s="6" t="s">
        <v>108</v>
      </c>
      <c r="B72" s="9">
        <v>0</v>
      </c>
      <c r="C72" s="9">
        <v>0</v>
      </c>
      <c r="D72" s="5" t="s">
        <v>109</v>
      </c>
      <c r="E72" s="6">
        <v>1</v>
      </c>
      <c r="F72" s="5">
        <v>197549184.81</v>
      </c>
      <c r="G72" s="6">
        <f>9112321.25/1000</f>
        <v>9112.3212500000009</v>
      </c>
      <c r="H72" s="6">
        <v>0</v>
      </c>
      <c r="I72" s="6">
        <v>0</v>
      </c>
      <c r="J72" s="6">
        <v>0</v>
      </c>
    </row>
    <row r="73" spans="1:10" s="1" customFormat="1" x14ac:dyDescent="0.25">
      <c r="A73" s="6" t="s">
        <v>110</v>
      </c>
      <c r="B73" s="9">
        <v>0</v>
      </c>
      <c r="C73" s="9">
        <v>0</v>
      </c>
      <c r="D73" s="5" t="s">
        <v>111</v>
      </c>
      <c r="E73" s="6">
        <v>1</v>
      </c>
      <c r="F73" s="5">
        <v>269045595.98000002</v>
      </c>
      <c r="G73" s="6">
        <f>8083569.82/1000</f>
        <v>8083.5698200000006</v>
      </c>
      <c r="H73" s="6">
        <v>0</v>
      </c>
      <c r="I73" s="6">
        <v>0</v>
      </c>
      <c r="J73" s="6">
        <v>0</v>
      </c>
    </row>
    <row r="74" spans="1:10" s="1" customFormat="1" x14ac:dyDescent="0.25">
      <c r="A74" s="6" t="s">
        <v>110</v>
      </c>
      <c r="B74" s="9">
        <v>0</v>
      </c>
      <c r="C74" s="9">
        <v>0</v>
      </c>
      <c r="D74" s="5" t="s">
        <v>111</v>
      </c>
      <c r="E74" s="6">
        <v>1</v>
      </c>
      <c r="F74" s="5">
        <v>269045595.98000002</v>
      </c>
      <c r="G74" s="6">
        <v>0</v>
      </c>
      <c r="H74" s="6">
        <v>0</v>
      </c>
      <c r="I74" s="6">
        <v>0</v>
      </c>
      <c r="J74" s="6">
        <v>0</v>
      </c>
    </row>
    <row r="75" spans="1:10" s="1" customFormat="1" x14ac:dyDescent="0.25">
      <c r="A75" s="6" t="s">
        <v>110</v>
      </c>
      <c r="B75" s="9">
        <v>0</v>
      </c>
      <c r="C75" s="9">
        <v>0</v>
      </c>
      <c r="D75" s="5" t="s">
        <v>111</v>
      </c>
      <c r="E75" s="6">
        <v>1</v>
      </c>
      <c r="F75" s="5">
        <v>269045595.98000002</v>
      </c>
      <c r="G75" s="6">
        <v>0</v>
      </c>
      <c r="H75" s="6">
        <v>0</v>
      </c>
      <c r="I75" s="6">
        <v>0</v>
      </c>
      <c r="J75" s="6">
        <v>0</v>
      </c>
    </row>
    <row r="76" spans="1:10" s="1" customFormat="1" x14ac:dyDescent="0.25">
      <c r="A76" s="6" t="s">
        <v>110</v>
      </c>
      <c r="B76" s="9">
        <v>0</v>
      </c>
      <c r="C76" s="9">
        <v>0</v>
      </c>
      <c r="D76" s="5" t="s">
        <v>111</v>
      </c>
      <c r="E76" s="6">
        <v>1</v>
      </c>
      <c r="F76" s="5">
        <v>269045595.98000002</v>
      </c>
      <c r="G76" s="6">
        <v>0</v>
      </c>
      <c r="H76" s="6">
        <v>0</v>
      </c>
      <c r="I76" s="6">
        <v>0</v>
      </c>
      <c r="J76" s="6">
        <v>0</v>
      </c>
    </row>
    <row r="77" spans="1:10" s="1" customFormat="1" x14ac:dyDescent="0.25">
      <c r="A77" s="6" t="s">
        <v>112</v>
      </c>
      <c r="B77" s="9">
        <v>0</v>
      </c>
      <c r="C77" s="9">
        <v>0</v>
      </c>
      <c r="D77" s="5" t="s">
        <v>113</v>
      </c>
      <c r="E77" s="6">
        <v>1</v>
      </c>
      <c r="F77" s="5">
        <v>198158363.11000001</v>
      </c>
      <c r="G77" s="6">
        <v>0</v>
      </c>
      <c r="H77" s="6">
        <v>0</v>
      </c>
      <c r="I77" s="6">
        <v>0</v>
      </c>
      <c r="J77" s="6">
        <v>0</v>
      </c>
    </row>
    <row r="78" spans="1:10" s="1" customFormat="1" x14ac:dyDescent="0.25">
      <c r="A78" s="6" t="s">
        <v>114</v>
      </c>
      <c r="B78" s="9">
        <v>0</v>
      </c>
      <c r="C78" s="9">
        <v>0</v>
      </c>
      <c r="D78" s="5" t="s">
        <v>111</v>
      </c>
      <c r="E78" s="6">
        <v>1</v>
      </c>
      <c r="F78" s="5">
        <v>459141745.85000002</v>
      </c>
      <c r="G78" s="6">
        <v>0</v>
      </c>
      <c r="H78" s="6">
        <v>0</v>
      </c>
      <c r="I78" s="6">
        <v>0</v>
      </c>
      <c r="J78" s="6">
        <v>0</v>
      </c>
    </row>
    <row r="79" spans="1:10" s="1" customFormat="1" x14ac:dyDescent="0.25">
      <c r="A79" s="6" t="s">
        <v>115</v>
      </c>
      <c r="B79" s="9">
        <v>0</v>
      </c>
      <c r="C79" s="9">
        <v>0</v>
      </c>
      <c r="D79" s="5" t="s">
        <v>116</v>
      </c>
      <c r="E79" s="6">
        <v>1</v>
      </c>
      <c r="F79" s="5">
        <v>69704670.560000002</v>
      </c>
      <c r="G79" s="6">
        <f>12711193.26/1000</f>
        <v>12711.19326</v>
      </c>
      <c r="H79" s="6">
        <v>0</v>
      </c>
      <c r="I79" s="6">
        <v>0</v>
      </c>
      <c r="J79" s="6">
        <v>0</v>
      </c>
    </row>
    <row r="80" spans="1:10" s="1" customFormat="1" x14ac:dyDescent="0.25">
      <c r="A80" s="6" t="s">
        <v>117</v>
      </c>
      <c r="B80" s="9">
        <v>0</v>
      </c>
      <c r="C80" s="9">
        <v>0</v>
      </c>
      <c r="D80" s="5" t="s">
        <v>118</v>
      </c>
      <c r="E80" s="6">
        <v>1</v>
      </c>
      <c r="F80" s="5">
        <v>131494227.93000001</v>
      </c>
      <c r="G80" s="6">
        <f>6641050.98/1000</f>
        <v>6641.0509800000009</v>
      </c>
      <c r="H80" s="6">
        <v>0</v>
      </c>
      <c r="I80" s="6">
        <v>0</v>
      </c>
      <c r="J80" s="6">
        <v>0</v>
      </c>
    </row>
    <row r="81" spans="1:10" s="1" customFormat="1" x14ac:dyDescent="0.25">
      <c r="A81" s="6" t="s">
        <v>119</v>
      </c>
      <c r="B81" s="9">
        <v>0</v>
      </c>
      <c r="C81" s="9">
        <v>0</v>
      </c>
      <c r="D81" s="5" t="s">
        <v>120</v>
      </c>
      <c r="E81" s="6">
        <v>1</v>
      </c>
      <c r="F81" s="5">
        <v>330098201.69</v>
      </c>
      <c r="G81" s="6">
        <f>80849065.24/1000</f>
        <v>80849.065239999996</v>
      </c>
      <c r="H81" s="6">
        <v>0</v>
      </c>
      <c r="I81" s="6">
        <v>0</v>
      </c>
      <c r="J81" s="6">
        <v>0</v>
      </c>
    </row>
    <row r="82" spans="1:10" s="1" customFormat="1" x14ac:dyDescent="0.25">
      <c r="A82" s="6" t="s">
        <v>121</v>
      </c>
      <c r="B82" s="9">
        <v>0</v>
      </c>
      <c r="C82" s="9">
        <v>0</v>
      </c>
      <c r="D82" s="5" t="s">
        <v>122</v>
      </c>
      <c r="E82" s="6">
        <v>1</v>
      </c>
      <c r="F82" s="5">
        <v>537407398.58000004</v>
      </c>
      <c r="G82" s="6">
        <v>0</v>
      </c>
      <c r="H82" s="6">
        <v>0</v>
      </c>
      <c r="I82" s="6">
        <v>0</v>
      </c>
      <c r="J82" s="6">
        <v>0</v>
      </c>
    </row>
    <row r="83" spans="1:10" s="1" customFormat="1" x14ac:dyDescent="0.25">
      <c r="A83" s="6" t="s">
        <v>123</v>
      </c>
      <c r="B83" s="9">
        <v>0</v>
      </c>
      <c r="C83" s="9">
        <v>0</v>
      </c>
      <c r="D83" s="5" t="s">
        <v>124</v>
      </c>
      <c r="E83" s="6">
        <v>1</v>
      </c>
      <c r="F83" s="5">
        <v>132499962.69</v>
      </c>
      <c r="G83" s="6">
        <f>5293222.17/1000</f>
        <v>5293.22217</v>
      </c>
      <c r="H83" s="6">
        <v>0</v>
      </c>
      <c r="I83" s="6">
        <v>0</v>
      </c>
      <c r="J83" s="6">
        <v>0</v>
      </c>
    </row>
    <row r="84" spans="1:10" s="1" customFormat="1" x14ac:dyDescent="0.25">
      <c r="A84" s="6" t="s">
        <v>125</v>
      </c>
      <c r="B84" s="9">
        <v>0</v>
      </c>
      <c r="C84" s="9">
        <v>0</v>
      </c>
      <c r="D84" s="5" t="s">
        <v>126</v>
      </c>
      <c r="E84" s="6">
        <v>1</v>
      </c>
      <c r="F84" s="5">
        <v>478122806.37</v>
      </c>
      <c r="G84" s="6">
        <f>81058559.42/1000</f>
        <v>81058.559420000005</v>
      </c>
      <c r="H84" s="6">
        <v>0</v>
      </c>
      <c r="I84" s="6">
        <v>0</v>
      </c>
      <c r="J84" s="6">
        <v>0</v>
      </c>
    </row>
    <row r="85" spans="1:10" s="1" customFormat="1" x14ac:dyDescent="0.25">
      <c r="A85" s="6" t="s">
        <v>127</v>
      </c>
      <c r="B85" s="9">
        <v>0</v>
      </c>
      <c r="C85" s="9">
        <v>0</v>
      </c>
      <c r="D85" s="5" t="s">
        <v>128</v>
      </c>
      <c r="E85" s="6">
        <v>1</v>
      </c>
      <c r="F85" s="5">
        <v>191389386.25</v>
      </c>
      <c r="G85" s="6">
        <v>0</v>
      </c>
      <c r="H85" s="6">
        <v>0</v>
      </c>
      <c r="I85" s="6">
        <v>0</v>
      </c>
      <c r="J85" s="6">
        <v>0</v>
      </c>
    </row>
    <row r="86" spans="1:10" s="1" customFormat="1" x14ac:dyDescent="0.25">
      <c r="A86" s="6" t="s">
        <v>127</v>
      </c>
      <c r="B86" s="9">
        <v>0</v>
      </c>
      <c r="C86" s="9">
        <v>0</v>
      </c>
      <c r="D86" s="5" t="s">
        <v>128</v>
      </c>
      <c r="E86" s="6">
        <v>1</v>
      </c>
      <c r="F86" s="5">
        <v>191389386.22</v>
      </c>
      <c r="G86" s="6">
        <v>0</v>
      </c>
      <c r="H86" s="6">
        <v>0</v>
      </c>
      <c r="I86" s="6">
        <v>0</v>
      </c>
      <c r="J86" s="6">
        <v>0</v>
      </c>
    </row>
    <row r="87" spans="1:10" s="1" customFormat="1" x14ac:dyDescent="0.25">
      <c r="A87" s="6" t="s">
        <v>129</v>
      </c>
      <c r="B87" s="9">
        <v>0</v>
      </c>
      <c r="C87" s="9">
        <v>0</v>
      </c>
      <c r="D87" s="5" t="s">
        <v>130</v>
      </c>
      <c r="E87" s="6">
        <v>1</v>
      </c>
      <c r="F87" s="5">
        <v>147272875.00999999</v>
      </c>
      <c r="G87" s="6">
        <f>19437991.08/1000</f>
        <v>19437.99108</v>
      </c>
      <c r="H87" s="6">
        <v>0</v>
      </c>
      <c r="I87" s="6">
        <v>0</v>
      </c>
      <c r="J87" s="6">
        <v>0</v>
      </c>
    </row>
    <row r="88" spans="1:10" s="1" customFormat="1" x14ac:dyDescent="0.25">
      <c r="A88" s="6" t="s">
        <v>131</v>
      </c>
      <c r="B88" s="9">
        <v>0</v>
      </c>
      <c r="C88" s="9">
        <v>0</v>
      </c>
      <c r="D88" s="5" t="s">
        <v>132</v>
      </c>
      <c r="E88" s="6">
        <v>1</v>
      </c>
      <c r="F88" s="5">
        <v>101726550.33</v>
      </c>
      <c r="G88" s="6">
        <v>0</v>
      </c>
      <c r="H88" s="6">
        <v>0</v>
      </c>
      <c r="I88" s="6">
        <v>0</v>
      </c>
      <c r="J88" s="6">
        <v>0</v>
      </c>
    </row>
    <row r="89" spans="1:10" s="1" customFormat="1" x14ac:dyDescent="0.25">
      <c r="A89" s="6" t="s">
        <v>131</v>
      </c>
      <c r="B89" s="9">
        <v>0</v>
      </c>
      <c r="C89" s="9">
        <v>0</v>
      </c>
      <c r="D89" s="5" t="s">
        <v>132</v>
      </c>
      <c r="E89" s="6">
        <v>1</v>
      </c>
      <c r="F89" s="5">
        <v>101726550.33</v>
      </c>
      <c r="G89" s="6">
        <v>0</v>
      </c>
      <c r="H89" s="6">
        <v>0</v>
      </c>
      <c r="I89" s="6">
        <v>0</v>
      </c>
      <c r="J89" s="6">
        <v>0</v>
      </c>
    </row>
    <row r="90" spans="1:10" s="1" customFormat="1" x14ac:dyDescent="0.25">
      <c r="A90" s="6" t="s">
        <v>131</v>
      </c>
      <c r="B90" s="9">
        <v>0</v>
      </c>
      <c r="C90" s="9">
        <v>0</v>
      </c>
      <c r="D90" s="5" t="s">
        <v>132</v>
      </c>
      <c r="E90" s="6">
        <v>1</v>
      </c>
      <c r="F90" s="5">
        <v>101726550.33</v>
      </c>
      <c r="G90" s="6">
        <v>0</v>
      </c>
      <c r="H90" s="6">
        <v>0</v>
      </c>
      <c r="I90" s="6">
        <v>0</v>
      </c>
      <c r="J90" s="6">
        <v>0</v>
      </c>
    </row>
    <row r="91" spans="1:10" s="1" customFormat="1" x14ac:dyDescent="0.25">
      <c r="A91" s="6" t="s">
        <v>121</v>
      </c>
      <c r="B91" s="9">
        <v>0</v>
      </c>
      <c r="C91" s="9">
        <v>0</v>
      </c>
      <c r="D91" s="5" t="s">
        <v>133</v>
      </c>
      <c r="E91" s="6">
        <v>1</v>
      </c>
      <c r="F91" s="5">
        <v>282458158.31999999</v>
      </c>
      <c r="G91" s="6">
        <v>0</v>
      </c>
      <c r="H91" s="6">
        <v>0</v>
      </c>
      <c r="I91" s="6">
        <v>0</v>
      </c>
      <c r="J91" s="6">
        <v>0</v>
      </c>
    </row>
    <row r="92" spans="1:10" s="1" customFormat="1" x14ac:dyDescent="0.25">
      <c r="A92" s="6" t="s">
        <v>134</v>
      </c>
      <c r="B92" s="9">
        <v>0</v>
      </c>
      <c r="C92" s="9">
        <v>0</v>
      </c>
      <c r="D92" s="5" t="s">
        <v>135</v>
      </c>
      <c r="E92" s="6">
        <v>1</v>
      </c>
      <c r="F92" s="5">
        <v>262543875</v>
      </c>
      <c r="G92" s="6">
        <f>11330120.82/1000</f>
        <v>11330.12082</v>
      </c>
      <c r="H92" s="6">
        <v>0</v>
      </c>
      <c r="I92" s="6">
        <v>0</v>
      </c>
      <c r="J92" s="6">
        <v>0</v>
      </c>
    </row>
    <row r="93" spans="1:10" s="1" customFormat="1" x14ac:dyDescent="0.25">
      <c r="A93" s="6" t="s">
        <v>136</v>
      </c>
      <c r="B93" s="9">
        <v>0</v>
      </c>
      <c r="C93" s="9">
        <v>0</v>
      </c>
      <c r="D93" s="5" t="s">
        <v>137</v>
      </c>
      <c r="E93" s="6">
        <v>1</v>
      </c>
      <c r="F93" s="5">
        <v>518336423.18000001</v>
      </c>
      <c r="G93" s="6">
        <f>40480942.14/1000</f>
        <v>40480.942139999999</v>
      </c>
      <c r="H93" s="6">
        <v>0</v>
      </c>
      <c r="I93" s="6">
        <v>0</v>
      </c>
      <c r="J93" s="6">
        <v>0</v>
      </c>
    </row>
    <row r="94" spans="1:10" s="1" customFormat="1" x14ac:dyDescent="0.25">
      <c r="A94" s="6" t="s">
        <v>138</v>
      </c>
      <c r="B94" s="9">
        <v>0</v>
      </c>
      <c r="C94" s="9">
        <v>0</v>
      </c>
      <c r="D94" s="5" t="s">
        <v>139</v>
      </c>
      <c r="E94" s="6">
        <v>1</v>
      </c>
      <c r="F94" s="5">
        <v>264500015.47999999</v>
      </c>
      <c r="G94" s="6">
        <v>0</v>
      </c>
      <c r="H94" s="6">
        <v>0</v>
      </c>
      <c r="I94" s="6">
        <v>0</v>
      </c>
      <c r="J94" s="6">
        <v>0</v>
      </c>
    </row>
    <row r="95" spans="1:10" s="1" customFormat="1" x14ac:dyDescent="0.25">
      <c r="A95" s="6" t="s">
        <v>140</v>
      </c>
      <c r="B95" s="9">
        <v>0</v>
      </c>
      <c r="C95" s="9">
        <v>0</v>
      </c>
      <c r="D95" s="5" t="s">
        <v>141</v>
      </c>
      <c r="E95" s="6">
        <v>1</v>
      </c>
      <c r="F95" s="5">
        <v>129358378.48</v>
      </c>
      <c r="G95" s="6">
        <f>4240118.92/1000</f>
        <v>4240.1189199999999</v>
      </c>
      <c r="H95" s="6">
        <v>0</v>
      </c>
      <c r="I95" s="6">
        <v>0</v>
      </c>
      <c r="J95" s="6">
        <v>0</v>
      </c>
    </row>
    <row r="96" spans="1:10" s="1" customFormat="1" x14ac:dyDescent="0.25">
      <c r="F96" s="11"/>
    </row>
    <row r="97" spans="6:6" s="1" customFormat="1" x14ac:dyDescent="0.25">
      <c r="F97" s="11"/>
    </row>
    <row r="98" spans="6:6" s="1" customFormat="1" x14ac:dyDescent="0.25">
      <c r="F98" s="11"/>
    </row>
    <row r="99" spans="6:6" s="1" customFormat="1" x14ac:dyDescent="0.25">
      <c r="F99" s="11"/>
    </row>
    <row r="100" spans="6:6" s="1" customFormat="1" x14ac:dyDescent="0.25">
      <c r="F100" s="11"/>
    </row>
    <row r="101" spans="6:6" s="1" customFormat="1" x14ac:dyDescent="0.25">
      <c r="F101" s="11"/>
    </row>
    <row r="102" spans="6:6" s="1" customFormat="1" x14ac:dyDescent="0.25">
      <c r="F102" s="11"/>
    </row>
    <row r="103" spans="6:6" s="1" customFormat="1" x14ac:dyDescent="0.25">
      <c r="F103" s="11"/>
    </row>
    <row r="104" spans="6:6" s="1" customFormat="1" x14ac:dyDescent="0.25">
      <c r="F104" s="11"/>
    </row>
    <row r="105" spans="6:6" s="1" customFormat="1" x14ac:dyDescent="0.25">
      <c r="F105" s="11"/>
    </row>
  </sheetData>
  <pageMargins left="0.7" right="0.7" top="0.75" bottom="0.75" header="0.3" footer="0.3"/>
  <pageSetup paperSize="9" orientation="portrait" r:id="rId1"/>
  <ignoredErrors>
    <ignoredError sqref="A1 B1 C1 D1 E1 F1 G1 H1 I1 J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Rustam G. Irgashev</dc:creator>
  <cp:lastModifiedBy>Rustam G. Irgashev</cp:lastModifiedBy>
  <dcterms:created xsi:type="dcterms:W3CDTF">2024-10-10T09:35:41Z</dcterms:created>
  <dcterms:modified xsi:type="dcterms:W3CDTF">2025-01-08T09:15:19Z</dcterms:modified>
</cp:coreProperties>
</file>